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00\fs\部署\45上下水道課\20係\03経理係\00 企業会計共通\00 共通照会・回答\R7\【127〆】公営企業に係る経営比較分析表（令和6年度決算）の分析等について\提出\水道\"/>
    </mc:Choice>
  </mc:AlternateContent>
  <xr:revisionPtr revIDLastSave="0" documentId="13_ncr:1_{7FCB732D-96CE-4AAF-A5F1-2A347F3EC8A2}" xr6:coauthVersionLast="47" xr6:coauthVersionMax="47" xr10:uidLastSave="{00000000-0000-0000-0000-000000000000}"/>
  <workbookProtection workbookAlgorithmName="SHA-512" workbookHashValue="n9KyAXa0Tz3ns7YlpEjKKa/BRiaOCH2IeaVzy6FdhrVX36/zN7aYqxEWY/ZEcijgLus98FNx3g+lYKap2SOMmQ==" workbookSaltValue="zET5h7IJoROw5gMI7s+XWQ=="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O6" i="5"/>
  <c r="I10" i="4" s="1"/>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H85" i="4"/>
  <c r="AL10" i="4"/>
  <c r="W10" i="4"/>
  <c r="P10" i="4"/>
  <c r="B10" i="4"/>
  <c r="BB8" i="4"/>
  <c r="AT8" i="4"/>
  <c r="AL8" i="4"/>
  <c r="AD8" i="4"/>
  <c r="W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<sst xmlns="http://schemas.openxmlformats.org/spreadsheetml/2006/main" count="228" uniqueCount="113">
  <si>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</si>
  <si>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</si>
  <si>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</si>
  <si>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</si>
  <si>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</si>
  <si>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</si>
  <si>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</si>
  <si>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</si>
  <si>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</si>
  <si>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</si>
  <si>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</si>
  <si>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</si>
  <si>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</si>
  <si>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</si>
  <si>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</si>
  <si>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</si>
  <si>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</si>
  <si>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</si>
  <si>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</si>
  <si>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</si>
  <si>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</si>
  <si>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</si>
  <si>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</si>
  <si>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</si>
  <si>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</si>
  <si>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</si>
  <si>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</si>
  <si>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</si>
  <si>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</si>
  <si>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</si>
  <si>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</si>
  <si>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</si>
  <si>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</si>
  <si>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</si>
  <si>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</si>
  <si>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</si>
  <si>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</si>
  <si>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</si>
  <si>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</si>
  <si>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</si>
  <si>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</si>
  <si>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</si>
  <si>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</si>
  <si>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</si>
  <si>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</si>
  <si>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</si>
  <si>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</si>
  <si>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</si>
  <si>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</si>
  <si>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</si>
  <si>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</si>
  <si>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</si>
  <si>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</si>
  <si>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</si>
  <si>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</si>
  <si>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</si>
  <si>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</si>
  <si>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</si>
  <si>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</si>
  <si>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</si>
  <si>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</si>
  <si>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</si>
  <si>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</si>
  <si>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</si>
  <si>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</si>
  <si>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</si>
  <si>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</si>
  <si>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</si>
  <si>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</si>
  <si>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</si>
  <si>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</si>
  <si>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</si>
  <si>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</si>
  <si>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</si>
  <si>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</si>
  <si>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</si>
  <si>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</si>
  <si>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</si>
  <si>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</si>
  <si>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</si>
  <si>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</si>
  <si>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</si>
  <si>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</si>
  <si>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</si>
  <si>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</si>
  <si>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</si>
  <si>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</si>
  <si>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</si>
  <si>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</si>
  <si>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</si>
  <si>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</si>
  <si>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</si>
  <si>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</si>
  <si>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北谷町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</si>
  <si>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</si>
  <si>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</si>
  <si>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</si>
  <si>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</si>
  <si>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</si>
  <si>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</si>
  <si>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</si>
  <si>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</si>
  <si>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</si>
  <si>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</si>
  <si>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</si>
  <si>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</si>
  <si>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</si>
  <si>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</si>
  <si>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</si>
  <si>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</si>
  <si>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沖縄県企業局の水道料金改定による受水費の増加や、今後は多くの管路が法定耐用年数を迎えることから更新費用の上昇も見込まれる。良好な収支バランス維持のため、水道料金改定の検討を実施し、引き続き事業の効率化に努める必要がある。今後も「北谷町水道事業経営戦略」や「北谷町水道事業アセットマネジメント計画」などに基づき、経営基盤の強化に取り組む。</t>
    <rPh sb="24" eb="26">
      <t>コンゴ</t>
    </rPh>
    <rPh sb="40" eb="41">
      <t>ムカ</t>
    </rPh>
    <rPh sb="114" eb="117">
      <t>チャタンチョウ</t>
    </rPh>
    <rPh sb="128" eb="135">
      <t>チャタンチョウスイドウジギョウ</t>
    </rPh>
    <rPh sb="145" eb="147">
      <t>ケイカク</t>
    </rPh>
    <phoneticPr fontId="4"/>
  </si>
  <si>
    <t>①有形固定資産減価償却率：昨年度と比較して数値は上昇しているが、類似団体平均値及び全国平均より下回っている。今後はアセットマネジメント計画に基づき計画的な更新に努める。
②管路経年化率：今年度は管路情報の見直しにより前年度と比較して減少している。今後はさらに法定耐用年数に達する老朽管の増加が見込まれるため、計画的な管路更新に取り組む。
③管路更新率：管路情報の見直しや工事が翌年度に繰越したことが要因となり、更新率が昨年度と比較して大幅に減少した。</t>
    <rPh sb="13" eb="16">
      <t>サクネンド</t>
    </rPh>
    <rPh sb="17" eb="19">
      <t>ヒカク</t>
    </rPh>
    <rPh sb="21" eb="23">
      <t>スウチ</t>
    </rPh>
    <rPh sb="24" eb="26">
      <t>ジョウショウ</t>
    </rPh>
    <rPh sb="36" eb="39">
      <t>ヘイキンチ</t>
    </rPh>
    <rPh sb="39" eb="40">
      <t>オヨ</t>
    </rPh>
    <rPh sb="41" eb="45">
      <t>ゼンコクヘイキン</t>
    </rPh>
    <rPh sb="47" eb="49">
      <t>シタマワ</t>
    </rPh>
    <rPh sb="54" eb="56">
      <t>コンゴ</t>
    </rPh>
    <rPh sb="93" eb="96">
      <t>コンネンド</t>
    </rPh>
    <rPh sb="97" eb="101">
      <t>カンロジョウホウ</t>
    </rPh>
    <rPh sb="102" eb="104">
      <t>ミナオ</t>
    </rPh>
    <rPh sb="108" eb="111">
      <t>ゼンネンド</t>
    </rPh>
    <rPh sb="112" eb="114">
      <t>ヒカク</t>
    </rPh>
    <rPh sb="116" eb="118">
      <t>ゲンショウ</t>
    </rPh>
    <rPh sb="123" eb="125">
      <t>コンゴ</t>
    </rPh>
    <rPh sb="129" eb="135">
      <t>ホウテイタイヨウネンスウ</t>
    </rPh>
    <rPh sb="136" eb="137">
      <t>タッ</t>
    </rPh>
    <rPh sb="163" eb="164">
      <t>ト</t>
    </rPh>
    <rPh sb="165" eb="166">
      <t>ク</t>
    </rPh>
    <rPh sb="176" eb="180">
      <t>カンロジョウホウ</t>
    </rPh>
    <rPh sb="181" eb="183">
      <t>ミナオ</t>
    </rPh>
    <rPh sb="188" eb="191">
      <t>ヨクネンド</t>
    </rPh>
    <rPh sb="192" eb="194">
      <t>クリコシ</t>
    </rPh>
    <rPh sb="199" eb="201">
      <t>ヨウイン</t>
    </rPh>
    <rPh sb="205" eb="208">
      <t>コウシンリツ</t>
    </rPh>
    <rPh sb="209" eb="212">
      <t>サクネンド</t>
    </rPh>
    <rPh sb="213" eb="215">
      <t>ヒカク</t>
    </rPh>
    <rPh sb="217" eb="219">
      <t>オオハバ</t>
    </rPh>
    <rPh sb="220" eb="222">
      <t>ゲンショウ</t>
    </rPh>
    <phoneticPr fontId="4"/>
  </si>
  <si>
    <t>①経営収支比率：今年度の経常収支比率は前年度比11.64％減の100.82％で健全経営の水準とされる100％を辛うじて上回っているが、財政的な余裕は少ない状況である。
②累積欠損金比率：過去５年間0％であり、経営の健全性は引続き確保されている。　　　                     
③流動比率：流動負債の減少により、数値は上昇しているが、1年以内の短期債務に対する支払能力は健全な状態である。       　　　　　　　　　　　　　　　 
④企業債残高対給水収益比率：新規起債はなく類似団体平均値より低い数値で推移している。　　　　　　　      　　　　　　　 
⑤料金回収率：令和6年4月から12月までの9か月間、基本料金の減免を実施したことで供給単価が減少し、料金回収率が81.58％となり100％を下回っている。料金の減少分は一般会計からの補助金を充当。 
⑥給水原価：昨年度と比較して38.08円増加。令和6年10月より県企業局の水道料金が段階的に増額改定され受水費が増加したことによるものである。
⑦施設利用率：類似団体平均値より高いことから、費用と施設の効率性は高いと考えられる。             
⑧有収率：基地給水量の数値の相違により昨年度と比較して有収率は減少しているが、類似団体平均値及び全国平均より高い水準を維持している。引き続き、漏水調査等により効果的に漏水の発見、早期修繕を実施し、有収率の維持及び向上に努める。</t>
    <rPh sb="8" eb="11">
      <t>コンネンド</t>
    </rPh>
    <rPh sb="12" eb="18">
      <t>ケイジョウシュウシヒリツ</t>
    </rPh>
    <rPh sb="19" eb="23">
      <t>ゼンネンドヒ</t>
    </rPh>
    <rPh sb="29" eb="30">
      <t>ゲン</t>
    </rPh>
    <rPh sb="39" eb="41">
      <t>ケンゼン</t>
    </rPh>
    <rPh sb="41" eb="43">
      <t>ケイエイ</t>
    </rPh>
    <rPh sb="44" eb="46">
      <t>スイジュン</t>
    </rPh>
    <rPh sb="55" eb="56">
      <t>カロ</t>
    </rPh>
    <rPh sb="59" eb="61">
      <t>ウワマワ</t>
    </rPh>
    <rPh sb="67" eb="70">
      <t>ザイセイテキ</t>
    </rPh>
    <rPh sb="71" eb="73">
      <t>ヨユウ</t>
    </rPh>
    <rPh sb="74" eb="75">
      <t>スク</t>
    </rPh>
    <rPh sb="77" eb="79">
      <t>ジョウキョウ</t>
    </rPh>
    <rPh sb="153" eb="157">
      <t>リュウドウフサイ</t>
    </rPh>
    <rPh sb="158" eb="160">
      <t>ゲンショウ</t>
    </rPh>
    <rPh sb="164" eb="166">
      <t>スウチ</t>
    </rPh>
    <rPh sb="167" eb="169">
      <t>ジョウショウ</t>
    </rPh>
    <rPh sb="297" eb="299">
      <t>レイワ</t>
    </rPh>
    <rPh sb="302" eb="303">
      <t>ガツ</t>
    </rPh>
    <rPh sb="340" eb="345">
      <t>リョウキンカイシュウリツ</t>
    </rPh>
    <rPh sb="360" eb="362">
      <t>シタマワ</t>
    </rPh>
    <rPh sb="367" eb="369">
      <t>リョウキン</t>
    </rPh>
    <rPh sb="370" eb="373">
      <t>ゲンショウブン</t>
    </rPh>
    <rPh sb="374" eb="376">
      <t>イッパン</t>
    </rPh>
    <rPh sb="376" eb="378">
      <t>カイケイ</t>
    </rPh>
    <rPh sb="381" eb="384">
      <t>ホジョキン</t>
    </rPh>
    <rPh sb="385" eb="387">
      <t>ジュウトウ</t>
    </rPh>
    <rPh sb="396" eb="399">
      <t>サクネンド</t>
    </rPh>
    <rPh sb="400" eb="402">
      <t>ヒカク</t>
    </rPh>
    <rPh sb="409" eb="410">
      <t>エン</t>
    </rPh>
    <rPh sb="410" eb="412">
      <t>ゾウカ</t>
    </rPh>
    <rPh sb="413" eb="415">
      <t>レイワ</t>
    </rPh>
    <rPh sb="416" eb="417">
      <t>ネン</t>
    </rPh>
    <rPh sb="419" eb="420">
      <t>ガツ</t>
    </rPh>
    <rPh sb="422" eb="426">
      <t>ケンキギョウキョク</t>
    </rPh>
    <rPh sb="427" eb="431">
      <t>スイドウリョウキン</t>
    </rPh>
    <rPh sb="442" eb="445">
      <t>ジュスイヒ</t>
    </rPh>
    <rPh sb="446" eb="448">
      <t>ゾウカ</t>
    </rPh>
    <rPh sb="523" eb="527">
      <t>キチキュウスイ</t>
    </rPh>
    <rPh sb="527" eb="528">
      <t>リョウ</t>
    </rPh>
    <rPh sb="529" eb="531">
      <t>スウチ</t>
    </rPh>
    <rPh sb="532" eb="534">
      <t>ソウイ</t>
    </rPh>
    <rPh sb="537" eb="540">
      <t>サクネンド</t>
    </rPh>
    <rPh sb="541" eb="543">
      <t>ヒカク</t>
    </rPh>
    <rPh sb="545" eb="548">
      <t>ユウシュウリツ</t>
    </rPh>
    <rPh sb="584" eb="585">
      <t>ヒ</t>
    </rPh>
    <rPh sb="586" eb="587">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</si>
</sst>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0.78</c:v>
                </c:pt>
                <c:pt idx="1">
                  <c:v>0.95</c:v>
                </c:pt>
                <c:pt idx="2">
                  <c:v>1.01</c:v>
                </c:pt>
                <c:pt idx="3">
                  <c:v>1.28</c:v>
                </c:pt>
                <c:pt idx="4">
                  <c:v>0.28000000000000003</c:v>
                </c:pt>
              </c:numCache>
            </c:numRef>
          </c:val>
          <c:extLst>
            <c:ext xmlns:c16="http://schemas.microsoft.com/office/drawing/2014/chart" uri="{C3380CC4-5D6E-409C-BE32-E72D297353CC}">
              <c16:uniqueId val="{00000000-02F6-45B3-89A8-0D55631B0B0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02F6-45B3-89A8-0D55631B0B0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80.7</c:v>
                </c:pt>
                <c:pt idx="1">
                  <c:v>59.17</c:v>
                </c:pt>
                <c:pt idx="2">
                  <c:v>61.39</c:v>
                </c:pt>
                <c:pt idx="3">
                  <c:v>68.819999999999993</c:v>
                </c:pt>
                <c:pt idx="4">
                  <c:v>65.069999999999993</c:v>
                </c:pt>
              </c:numCache>
            </c:numRef>
          </c:val>
          <c:extLst>
            <c:ext xmlns:c16="http://schemas.microsoft.com/office/drawing/2014/chart" uri="{C3380CC4-5D6E-409C-BE32-E72D297353CC}">
              <c16:uniqueId val="{00000000-6594-4285-B381-E5DDA8B5872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6594-4285-B381-E5DDA8B5872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95.35</c:v>
                </c:pt>
                <c:pt idx="1">
                  <c:v>94</c:v>
                </c:pt>
                <c:pt idx="2">
                  <c:v>93.61</c:v>
                </c:pt>
                <c:pt idx="3">
                  <c:v>95.29</c:v>
                </c:pt>
                <c:pt idx="4">
                  <c:v>91.41</c:v>
                </c:pt>
              </c:numCache>
            </c:numRef>
          </c:val>
          <c:extLst>
            <c:ext xmlns:c16="http://schemas.microsoft.com/office/drawing/2014/chart" uri="{C3380CC4-5D6E-409C-BE32-E72D297353CC}">
              <c16:uniqueId val="{00000000-2D40-4E5C-8380-A7838626951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2D40-4E5C-8380-A7838626951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107.95</c:v>
                </c:pt>
                <c:pt idx="1">
                  <c:v>109.16</c:v>
                </c:pt>
                <c:pt idx="2">
                  <c:v>108.8</c:v>
                </c:pt>
                <c:pt idx="3">
                  <c:v>112.46</c:v>
                </c:pt>
                <c:pt idx="4">
                  <c:v>100.82</c:v>
                </c:pt>
              </c:numCache>
            </c:numRef>
          </c:val>
          <c:extLst>
            <c:ext xmlns:c16="http://schemas.microsoft.com/office/drawing/2014/chart" uri="{C3380CC4-5D6E-409C-BE32-E72D297353CC}">
              <c16:uniqueId val="{00000000-E80F-4900-A8EA-EE92BB30CA6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E80F-4900-A8EA-EE92BB30CA6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52.77</c:v>
                </c:pt>
                <c:pt idx="1">
                  <c:v>53.02</c:v>
                </c:pt>
                <c:pt idx="2">
                  <c:v>52.63</c:v>
                </c:pt>
                <c:pt idx="3">
                  <c:v>49.94</c:v>
                </c:pt>
                <c:pt idx="4">
                  <c:v>51.36</c:v>
                </c:pt>
              </c:numCache>
            </c:numRef>
          </c:val>
          <c:extLst>
            <c:ext xmlns:c16="http://schemas.microsoft.com/office/drawing/2014/chart" uri="{C3380CC4-5D6E-409C-BE32-E72D297353CC}">
              <c16:uniqueId val="{00000000-E918-4B1D-BC34-F64354FCBC1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E918-4B1D-BC34-F64354FCBC1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5.8</c:v>
                </c:pt>
                <c:pt idx="1">
                  <c:v>5.71</c:v>
                </c:pt>
                <c:pt idx="2">
                  <c:v>9.98</c:v>
                </c:pt>
                <c:pt idx="3">
                  <c:v>12.1</c:v>
                </c:pt>
                <c:pt idx="4">
                  <c:v>11.9</c:v>
                </c:pt>
              </c:numCache>
            </c:numRef>
          </c:val>
          <c:extLst>
            <c:ext xmlns:c16="http://schemas.microsoft.com/office/drawing/2014/chart" uri="{C3380CC4-5D6E-409C-BE32-E72D297353CC}">
              <c16:uniqueId val="{00000000-6D22-4D94-ABB3-5394EEBFFE4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6D22-4D94-ABB3-5394EEBFFE4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E0-4E89-A2BF-C692E9FE2B8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11E0-4E89-A2BF-C692E9FE2B8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1477.67</c:v>
                </c:pt>
                <c:pt idx="1">
                  <c:v>1358.75</c:v>
                </c:pt>
                <c:pt idx="2">
                  <c:v>1303.68</c:v>
                </c:pt>
                <c:pt idx="3">
                  <c:v>737.74</c:v>
                </c:pt>
                <c:pt idx="4">
                  <c:v>1064.6099999999999</c:v>
                </c:pt>
              </c:numCache>
            </c:numRef>
          </c:val>
          <c:extLst>
            <c:ext xmlns:c16="http://schemas.microsoft.com/office/drawing/2014/chart" uri="{C3380CC4-5D6E-409C-BE32-E72D297353CC}">
              <c16:uniqueId val="{00000000-DEA5-4756-96BD-42CACE6006E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DEA5-4756-96BD-42CACE6006E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58.65</c:v>
                </c:pt>
                <c:pt idx="1">
                  <c:v>50.01</c:v>
                </c:pt>
                <c:pt idx="2">
                  <c:v>41.41</c:v>
                </c:pt>
                <c:pt idx="3">
                  <c:v>27.95</c:v>
                </c:pt>
                <c:pt idx="4">
                  <c:v>25.81</c:v>
                </c:pt>
              </c:numCache>
            </c:numRef>
          </c:val>
          <c:extLst>
            <c:ext xmlns:c16="http://schemas.microsoft.com/office/drawing/2014/chart" uri="{C3380CC4-5D6E-409C-BE32-E72D297353CC}">
              <c16:uniqueId val="{00000000-4114-4150-8FFE-76B9168D298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4114-4150-8FFE-76B9168D298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80.77</c:v>
                </c:pt>
                <c:pt idx="1">
                  <c:v>85.4</c:v>
                </c:pt>
                <c:pt idx="2">
                  <c:v>88.07</c:v>
                </c:pt>
                <c:pt idx="3">
                  <c:v>101.25</c:v>
                </c:pt>
                <c:pt idx="4">
                  <c:v>81.58</c:v>
                </c:pt>
              </c:numCache>
            </c:numRef>
          </c:val>
          <c:extLst>
            <c:ext xmlns:c16="http://schemas.microsoft.com/office/drawing/2014/chart" uri="{C3380CC4-5D6E-409C-BE32-E72D297353CC}">
              <c16:uniqueId val="{00000000-F94E-44B1-8963-E5488936D0F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F94E-44B1-8963-E5488936D0F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136.22</c:v>
                </c:pt>
                <c:pt idx="1">
                  <c:v>173.86</c:v>
                </c:pt>
                <c:pt idx="2">
                  <c:v>172.55</c:v>
                </c:pt>
                <c:pt idx="3">
                  <c:v>166.21</c:v>
                </c:pt>
                <c:pt idx="4">
                  <c:v>204.29</c:v>
                </c:pt>
              </c:numCache>
            </c:numRef>
          </c:val>
          <c:extLst>
            <c:ext xmlns:c16="http://schemas.microsoft.com/office/drawing/2014/chart" uri="{C3380CC4-5D6E-409C-BE32-E72D297353CC}">
              <c16:uniqueId val="{00000000-09B4-4106-8D3C-714F988EA1C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09B4-4106-8D3C-714F988EA1C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沖縄県　北谷町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29259</v>
      </c>
      <c r="AM8" s="44"/>
      <c r="AN8" s="44"/>
      <c r="AO8" s="44"/>
      <c r="AP8" s="44"/>
      <c r="AQ8" s="44"/>
      <c r="AR8" s="44"/>
      <c r="AS8" s="44"/>
      <c r="AT8" s="45">
        <f>データ!$S$6</f>
        <v>13.91</v>
      </c>
      <c r="AU8" s="46"/>
      <c r="AV8" s="46"/>
      <c r="AW8" s="46"/>
      <c r="AX8" s="46"/>
      <c r="AY8" s="46"/>
      <c r="AZ8" s="46"/>
      <c r="BA8" s="46"/>
      <c r="BB8" s="47">
        <f>データ!$T$6</f>
        <v>2103.4499999999998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94.24</v>
      </c>
      <c r="J10" s="46"/>
      <c r="K10" s="46"/>
      <c r="L10" s="46"/>
      <c r="M10" s="46"/>
      <c r="N10" s="46"/>
      <c r="O10" s="80"/>
      <c r="P10" s="47">
        <f>データ!$P$6</f>
        <v>100</v>
      </c>
      <c r="Q10" s="47"/>
      <c r="R10" s="47"/>
      <c r="S10" s="47"/>
      <c r="T10" s="47"/>
      <c r="U10" s="47"/>
      <c r="V10" s="47"/>
      <c r="W10" s="44">
        <f>データ!$Q$6</f>
        <v>2612</v>
      </c>
      <c r="X10" s="44"/>
      <c r="Y10" s="44"/>
      <c r="Z10" s="44"/>
      <c r="AA10" s="44"/>
      <c r="AB10" s="44"/>
      <c r="AC10" s="44"/>
      <c r="AD10" s="2"/>
      <c r="AE10" s="2"/>
      <c r="AF10" s="2"/>
      <c r="AG10" s="2"/>
      <c r="AH10" s="2"/>
      <c r="AI10" s="2"/>
      <c r="AJ10" s="2"/>
      <c r="AK10" s="2"/>
      <c r="AL10" s="44">
        <f>データ!$U$6</f>
        <v>29172</v>
      </c>
      <c r="AM10" s="44"/>
      <c r="AN10" s="44"/>
      <c r="AO10" s="44"/>
      <c r="AP10" s="44"/>
      <c r="AQ10" s="44"/>
      <c r="AR10" s="44"/>
      <c r="AS10" s="44"/>
      <c r="AT10" s="45">
        <f>データ!$V$6</f>
        <v>13.93</v>
      </c>
      <c r="AU10" s="46"/>
      <c r="AV10" s="46"/>
      <c r="AW10" s="46"/>
      <c r="AX10" s="46"/>
      <c r="AY10" s="46"/>
      <c r="AZ10" s="46"/>
      <c r="BA10" s="46"/>
      <c r="BB10" s="47">
        <f>データ!$W$6</f>
        <v>2094.19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yOd0dMSAeIJ/DWKIaoVhW4HTr6phK+MF6icgn0cyJEuzikBBAQCXWrPrBkmlD7BRoSbAwl5bp9OD7s+DH4Kufw==" saltValue="6bgH+FUBQ8T09aqsh1M07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473260</v>
      </c>
      <c r="D6" s="20">
        <f t="shared" si="3"/>
        <v>46</v>
      </c>
      <c r="E6" s="20">
        <f t="shared" si="3"/>
        <v>1</v>
      </c>
      <c r="F6" s="20">
        <f t="shared" si="3"/>
        <v>0</v>
      </c>
      <c r="G6" s="20">
        <f t="shared" si="3"/>
        <v>1</v>
      </c>
      <c r="H6" s="20" t="str">
        <f t="shared" si="3"/>
        <v>沖縄県　北谷町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94.24</v>
      </c>
      <c r="P6" s="21">
        <f t="shared" si="3"/>
        <v>100</v>
      </c>
      <c r="Q6" s="21">
        <f t="shared" si="3"/>
        <v>2612</v>
      </c>
      <c r="R6" s="21">
        <f t="shared" si="3"/>
        <v>29259</v>
      </c>
      <c r="S6" s="21">
        <f t="shared" si="3"/>
        <v>13.91</v>
      </c>
      <c r="T6" s="21">
        <f t="shared" si="3"/>
        <v>2103.4499999999998</v>
      </c>
      <c r="U6" s="21">
        <f t="shared" si="3"/>
        <v>29172</v>
      </c>
      <c r="V6" s="21">
        <f t="shared" si="3"/>
        <v>13.93</v>
      </c>
      <c r="W6" s="21">
        <f t="shared" si="3"/>
        <v>2094.19</v>
      </c>
      <c r="X6" s="22">
        <f>IF(X7="",NA(),X7)</f>
        <v>107.95</v>
      </c>
      <c r="Y6" s="22">
        <f t="shared" ref="Y6:AG6" si="4">IF(Y7="",NA(),Y7)</f>
        <v>109.16</v>
      </c>
      <c r="Z6" s="22">
        <f t="shared" si="4"/>
        <v>108.8</v>
      </c>
      <c r="AA6" s="22">
        <f t="shared" si="4"/>
        <v>112.46</v>
      </c>
      <c r="AB6" s="22">
        <f t="shared" si="4"/>
        <v>100.82</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1477.67</v>
      </c>
      <c r="AU6" s="22">
        <f t="shared" ref="AU6:BC6" si="6">IF(AU7="",NA(),AU7)</f>
        <v>1358.75</v>
      </c>
      <c r="AV6" s="22">
        <f t="shared" si="6"/>
        <v>1303.68</v>
      </c>
      <c r="AW6" s="22">
        <f t="shared" si="6"/>
        <v>737.74</v>
      </c>
      <c r="AX6" s="22">
        <f t="shared" si="6"/>
        <v>1064.6099999999999</v>
      </c>
      <c r="AY6" s="22">
        <f t="shared" si="6"/>
        <v>367.55</v>
      </c>
      <c r="AZ6" s="22">
        <f t="shared" si="6"/>
        <v>378.56</v>
      </c>
      <c r="BA6" s="22">
        <f t="shared" si="6"/>
        <v>364.46</v>
      </c>
      <c r="BB6" s="22">
        <f t="shared" si="6"/>
        <v>338.89</v>
      </c>
      <c r="BC6" s="22">
        <f t="shared" si="6"/>
        <v>352.34</v>
      </c>
      <c r="BD6" s="21" t="str">
        <f>IF(BD7="","",IF(BD7="-","【-】","【"&amp;SUBSTITUTE(TEXT(BD7,"#,##0.00"),"-","△")&amp;"】"))</f>
        <v>【239.69】</v>
      </c>
      <c r="BE6" s="22">
        <f>IF(BE7="",NA(),BE7)</f>
        <v>58.65</v>
      </c>
      <c r="BF6" s="22">
        <f t="shared" ref="BF6:BN6" si="7">IF(BF7="",NA(),BF7)</f>
        <v>50.01</v>
      </c>
      <c r="BG6" s="22">
        <f t="shared" si="7"/>
        <v>41.41</v>
      </c>
      <c r="BH6" s="22">
        <f t="shared" si="7"/>
        <v>27.95</v>
      </c>
      <c r="BI6" s="22">
        <f t="shared" si="7"/>
        <v>25.81</v>
      </c>
      <c r="BJ6" s="22">
        <f t="shared" si="7"/>
        <v>418.68</v>
      </c>
      <c r="BK6" s="22">
        <f t="shared" si="7"/>
        <v>395.68</v>
      </c>
      <c r="BL6" s="22">
        <f t="shared" si="7"/>
        <v>403.72</v>
      </c>
      <c r="BM6" s="22">
        <f t="shared" si="7"/>
        <v>400.21</v>
      </c>
      <c r="BN6" s="22">
        <f t="shared" si="7"/>
        <v>391.13</v>
      </c>
      <c r="BO6" s="21" t="str">
        <f>IF(BO7="","",IF(BO7="-","【-】","【"&amp;SUBSTITUTE(TEXT(BO7,"#,##0.00"),"-","△")&amp;"】"))</f>
        <v>【264.86】</v>
      </c>
      <c r="BP6" s="22">
        <f>IF(BP7="",NA(),BP7)</f>
        <v>80.77</v>
      </c>
      <c r="BQ6" s="22">
        <f t="shared" ref="BQ6:BY6" si="8">IF(BQ7="",NA(),BQ7)</f>
        <v>85.4</v>
      </c>
      <c r="BR6" s="22">
        <f t="shared" si="8"/>
        <v>88.07</v>
      </c>
      <c r="BS6" s="22">
        <f t="shared" si="8"/>
        <v>101.25</v>
      </c>
      <c r="BT6" s="22">
        <f t="shared" si="8"/>
        <v>81.58</v>
      </c>
      <c r="BU6" s="22">
        <f t="shared" si="8"/>
        <v>94.78</v>
      </c>
      <c r="BV6" s="22">
        <f t="shared" si="8"/>
        <v>97.59</v>
      </c>
      <c r="BW6" s="22">
        <f t="shared" si="8"/>
        <v>92.17</v>
      </c>
      <c r="BX6" s="22">
        <f t="shared" si="8"/>
        <v>92.83</v>
      </c>
      <c r="BY6" s="22">
        <f t="shared" si="8"/>
        <v>92.16</v>
      </c>
      <c r="BZ6" s="21" t="str">
        <f>IF(BZ7="","",IF(BZ7="-","【-】","【"&amp;SUBSTITUTE(TEXT(BZ7,"#,##0.00"),"-","△")&amp;"】"))</f>
        <v>【97.59】</v>
      </c>
      <c r="CA6" s="22">
        <f>IF(CA7="",NA(),CA7)</f>
        <v>136.22</v>
      </c>
      <c r="CB6" s="22">
        <f t="shared" ref="CB6:CJ6" si="9">IF(CB7="",NA(),CB7)</f>
        <v>173.86</v>
      </c>
      <c r="CC6" s="22">
        <f t="shared" si="9"/>
        <v>172.55</v>
      </c>
      <c r="CD6" s="22">
        <f t="shared" si="9"/>
        <v>166.21</v>
      </c>
      <c r="CE6" s="22">
        <f t="shared" si="9"/>
        <v>204.29</v>
      </c>
      <c r="CF6" s="22">
        <f t="shared" si="9"/>
        <v>181.3</v>
      </c>
      <c r="CG6" s="22">
        <f t="shared" si="9"/>
        <v>181.71</v>
      </c>
      <c r="CH6" s="22">
        <f t="shared" si="9"/>
        <v>188.51</v>
      </c>
      <c r="CI6" s="22">
        <f t="shared" si="9"/>
        <v>189.43</v>
      </c>
      <c r="CJ6" s="22">
        <f t="shared" si="9"/>
        <v>196.75</v>
      </c>
      <c r="CK6" s="21" t="str">
        <f>IF(CK7="","",IF(CK7="-","【-】","【"&amp;SUBSTITUTE(TEXT(CK7,"#,##0.00"),"-","△")&amp;"】"))</f>
        <v>【181.66】</v>
      </c>
      <c r="CL6" s="22">
        <f>IF(CL7="",NA(),CL7)</f>
        <v>80.7</v>
      </c>
      <c r="CM6" s="22">
        <f t="shared" ref="CM6:CU6" si="10">IF(CM7="",NA(),CM7)</f>
        <v>59.17</v>
      </c>
      <c r="CN6" s="22">
        <f t="shared" si="10"/>
        <v>61.39</v>
      </c>
      <c r="CO6" s="22">
        <f t="shared" si="10"/>
        <v>68.819999999999993</v>
      </c>
      <c r="CP6" s="22">
        <f t="shared" si="10"/>
        <v>65.069999999999993</v>
      </c>
      <c r="CQ6" s="22">
        <f t="shared" si="10"/>
        <v>55.89</v>
      </c>
      <c r="CR6" s="22">
        <f t="shared" si="10"/>
        <v>55.72</v>
      </c>
      <c r="CS6" s="22">
        <f t="shared" si="10"/>
        <v>55.31</v>
      </c>
      <c r="CT6" s="22">
        <f t="shared" si="10"/>
        <v>55.14</v>
      </c>
      <c r="CU6" s="22">
        <f t="shared" si="10"/>
        <v>54.99</v>
      </c>
      <c r="CV6" s="21" t="str">
        <f>IF(CV7="","",IF(CV7="-","【-】","【"&amp;SUBSTITUTE(TEXT(CV7,"#,##0.00"),"-","△")&amp;"】"))</f>
        <v>【60.21】</v>
      </c>
      <c r="CW6" s="22">
        <f>IF(CW7="",NA(),CW7)</f>
        <v>95.35</v>
      </c>
      <c r="CX6" s="22">
        <f t="shared" ref="CX6:DF6" si="11">IF(CX7="",NA(),CX7)</f>
        <v>94</v>
      </c>
      <c r="CY6" s="22">
        <f t="shared" si="11"/>
        <v>93.61</v>
      </c>
      <c r="CZ6" s="22">
        <f t="shared" si="11"/>
        <v>95.29</v>
      </c>
      <c r="DA6" s="22">
        <f t="shared" si="11"/>
        <v>91.41</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52.77</v>
      </c>
      <c r="DI6" s="22">
        <f t="shared" ref="DI6:DQ6" si="12">IF(DI7="",NA(),DI7)</f>
        <v>53.02</v>
      </c>
      <c r="DJ6" s="22">
        <f t="shared" si="12"/>
        <v>52.63</v>
      </c>
      <c r="DK6" s="22">
        <f t="shared" si="12"/>
        <v>49.94</v>
      </c>
      <c r="DL6" s="22">
        <f t="shared" si="12"/>
        <v>51.36</v>
      </c>
      <c r="DM6" s="22">
        <f t="shared" si="12"/>
        <v>50.63</v>
      </c>
      <c r="DN6" s="22">
        <f t="shared" si="12"/>
        <v>51.29</v>
      </c>
      <c r="DO6" s="22">
        <f t="shared" si="12"/>
        <v>52.2</v>
      </c>
      <c r="DP6" s="22">
        <f t="shared" si="12"/>
        <v>52.7</v>
      </c>
      <c r="DQ6" s="22">
        <f t="shared" si="12"/>
        <v>53.48</v>
      </c>
      <c r="DR6" s="21" t="str">
        <f>IF(DR7="","",IF(DR7="-","【-】","【"&amp;SUBSTITUTE(TEXT(DR7,"#,##0.00"),"-","△")&amp;"】"))</f>
        <v>【52.41】</v>
      </c>
      <c r="DS6" s="22">
        <f>IF(DS7="",NA(),DS7)</f>
        <v>5.8</v>
      </c>
      <c r="DT6" s="22">
        <f t="shared" ref="DT6:EB6" si="13">IF(DT7="",NA(),DT7)</f>
        <v>5.71</v>
      </c>
      <c r="DU6" s="22">
        <f t="shared" si="13"/>
        <v>9.98</v>
      </c>
      <c r="DV6" s="22">
        <f t="shared" si="13"/>
        <v>12.1</v>
      </c>
      <c r="DW6" s="22">
        <f t="shared" si="13"/>
        <v>11.9</v>
      </c>
      <c r="DX6" s="22">
        <f t="shared" si="13"/>
        <v>18.28</v>
      </c>
      <c r="DY6" s="22">
        <f t="shared" si="13"/>
        <v>19.61</v>
      </c>
      <c r="DZ6" s="22">
        <f t="shared" si="13"/>
        <v>20.73</v>
      </c>
      <c r="EA6" s="22">
        <f t="shared" si="13"/>
        <v>22.86</v>
      </c>
      <c r="EB6" s="22">
        <f t="shared" si="13"/>
        <v>24.31</v>
      </c>
      <c r="EC6" s="21" t="str">
        <f>IF(EC7="","",IF(EC7="-","【-】","【"&amp;SUBSTITUTE(TEXT(EC7,"#,##0.00"),"-","△")&amp;"】"))</f>
        <v>【26.78】</v>
      </c>
      <c r="ED6" s="22">
        <f>IF(ED7="",NA(),ED7)</f>
        <v>0.78</v>
      </c>
      <c r="EE6" s="22">
        <f t="shared" ref="EE6:EM6" si="14">IF(EE7="",NA(),EE7)</f>
        <v>0.95</v>
      </c>
      <c r="EF6" s="22">
        <f t="shared" si="14"/>
        <v>1.01</v>
      </c>
      <c r="EG6" s="22">
        <f t="shared" si="14"/>
        <v>1.28</v>
      </c>
      <c r="EH6" s="22">
        <f t="shared" si="14"/>
        <v>0.28000000000000003</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473260</v>
      </c>
      <c r="D7" s="24">
        <v>46</v>
      </c>
      <c r="E7" s="24">
        <v>1</v>
      </c>
      <c r="F7" s="24">
        <v>0</v>
      </c>
      <c r="G7" s="24">
        <v>1</v>
      </c>
      <c r="H7" s="24" t="s">
        <v>93</v>
      </c>
      <c r="I7" s="24" t="s">
        <v>94</v>
      </c>
      <c r="J7" s="24" t="s">
        <v>95</v>
      </c>
      <c r="K7" s="24" t="s">
        <v>96</v>
      </c>
      <c r="L7" s="24" t="s">
        <v>97</v>
      </c>
      <c r="M7" s="24" t="s">
        <v>98</v>
      </c>
      <c r="N7" s="25" t="s">
        <v>99</v>
      </c>
      <c r="O7" s="25">
        <v>94.24</v>
      </c>
      <c r="P7" s="25">
        <v>100</v>
      </c>
      <c r="Q7" s="25">
        <v>2612</v>
      </c>
      <c r="R7" s="25">
        <v>29259</v>
      </c>
      <c r="S7" s="25">
        <v>13.91</v>
      </c>
      <c r="T7" s="25">
        <v>2103.4499999999998</v>
      </c>
      <c r="U7" s="25">
        <v>29172</v>
      </c>
      <c r="V7" s="25">
        <v>13.93</v>
      </c>
      <c r="W7" s="25">
        <v>2094.19</v>
      </c>
      <c r="X7" s="25">
        <v>107.95</v>
      </c>
      <c r="Y7" s="25">
        <v>109.16</v>
      </c>
      <c r="Z7" s="25">
        <v>108.8</v>
      </c>
      <c r="AA7" s="25">
        <v>112.46</v>
      </c>
      <c r="AB7" s="25">
        <v>100.82</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1477.67</v>
      </c>
      <c r="AU7" s="25">
        <v>1358.75</v>
      </c>
      <c r="AV7" s="25">
        <v>1303.68</v>
      </c>
      <c r="AW7" s="25">
        <v>737.74</v>
      </c>
      <c r="AX7" s="25">
        <v>1064.6099999999999</v>
      </c>
      <c r="AY7" s="25">
        <v>367.55</v>
      </c>
      <c r="AZ7" s="25">
        <v>378.56</v>
      </c>
      <c r="BA7" s="25">
        <v>364.46</v>
      </c>
      <c r="BB7" s="25">
        <v>338.89</v>
      </c>
      <c r="BC7" s="25">
        <v>352.34</v>
      </c>
      <c r="BD7" s="25">
        <v>239.69</v>
      </c>
      <c r="BE7" s="25">
        <v>58.65</v>
      </c>
      <c r="BF7" s="25">
        <v>50.01</v>
      </c>
      <c r="BG7" s="25">
        <v>41.41</v>
      </c>
      <c r="BH7" s="25">
        <v>27.95</v>
      </c>
      <c r="BI7" s="25">
        <v>25.81</v>
      </c>
      <c r="BJ7" s="25">
        <v>418.68</v>
      </c>
      <c r="BK7" s="25">
        <v>395.68</v>
      </c>
      <c r="BL7" s="25">
        <v>403.72</v>
      </c>
      <c r="BM7" s="25">
        <v>400.21</v>
      </c>
      <c r="BN7" s="25">
        <v>391.13</v>
      </c>
      <c r="BO7" s="25">
        <v>264.86</v>
      </c>
      <c r="BP7" s="25">
        <v>80.77</v>
      </c>
      <c r="BQ7" s="25">
        <v>85.4</v>
      </c>
      <c r="BR7" s="25">
        <v>88.07</v>
      </c>
      <c r="BS7" s="25">
        <v>101.25</v>
      </c>
      <c r="BT7" s="25">
        <v>81.58</v>
      </c>
      <c r="BU7" s="25">
        <v>94.78</v>
      </c>
      <c r="BV7" s="25">
        <v>97.59</v>
      </c>
      <c r="BW7" s="25">
        <v>92.17</v>
      </c>
      <c r="BX7" s="25">
        <v>92.83</v>
      </c>
      <c r="BY7" s="25">
        <v>92.16</v>
      </c>
      <c r="BZ7" s="25">
        <v>97.59</v>
      </c>
      <c r="CA7" s="25">
        <v>136.22</v>
      </c>
      <c r="CB7" s="25">
        <v>173.86</v>
      </c>
      <c r="CC7" s="25">
        <v>172.55</v>
      </c>
      <c r="CD7" s="25">
        <v>166.21</v>
      </c>
      <c r="CE7" s="25">
        <v>204.29</v>
      </c>
      <c r="CF7" s="25">
        <v>181.3</v>
      </c>
      <c r="CG7" s="25">
        <v>181.71</v>
      </c>
      <c r="CH7" s="25">
        <v>188.51</v>
      </c>
      <c r="CI7" s="25">
        <v>189.43</v>
      </c>
      <c r="CJ7" s="25">
        <v>196.75</v>
      </c>
      <c r="CK7" s="25">
        <v>181.66</v>
      </c>
      <c r="CL7" s="25">
        <v>80.7</v>
      </c>
      <c r="CM7" s="25">
        <v>59.17</v>
      </c>
      <c r="CN7" s="25">
        <v>61.39</v>
      </c>
      <c r="CO7" s="25">
        <v>68.819999999999993</v>
      </c>
      <c r="CP7" s="25">
        <v>65.069999999999993</v>
      </c>
      <c r="CQ7" s="25">
        <v>55.89</v>
      </c>
      <c r="CR7" s="25">
        <v>55.72</v>
      </c>
      <c r="CS7" s="25">
        <v>55.31</v>
      </c>
      <c r="CT7" s="25">
        <v>55.14</v>
      </c>
      <c r="CU7" s="25">
        <v>54.99</v>
      </c>
      <c r="CV7" s="25">
        <v>60.21</v>
      </c>
      <c r="CW7" s="25">
        <v>95.35</v>
      </c>
      <c r="CX7" s="25">
        <v>94</v>
      </c>
      <c r="CY7" s="25">
        <v>93.61</v>
      </c>
      <c r="CZ7" s="25">
        <v>95.29</v>
      </c>
      <c r="DA7" s="25">
        <v>91.41</v>
      </c>
      <c r="DB7" s="25">
        <v>81.27</v>
      </c>
      <c r="DC7" s="25">
        <v>81.260000000000005</v>
      </c>
      <c r="DD7" s="25">
        <v>80.36</v>
      </c>
      <c r="DE7" s="25">
        <v>80.13</v>
      </c>
      <c r="DF7" s="25">
        <v>79.34</v>
      </c>
      <c r="DG7" s="25">
        <v>89.21</v>
      </c>
      <c r="DH7" s="25">
        <v>52.77</v>
      </c>
      <c r="DI7" s="25">
        <v>53.02</v>
      </c>
      <c r="DJ7" s="25">
        <v>52.63</v>
      </c>
      <c r="DK7" s="25">
        <v>49.94</v>
      </c>
      <c r="DL7" s="25">
        <v>51.36</v>
      </c>
      <c r="DM7" s="25">
        <v>50.63</v>
      </c>
      <c r="DN7" s="25">
        <v>51.29</v>
      </c>
      <c r="DO7" s="25">
        <v>52.2</v>
      </c>
      <c r="DP7" s="25">
        <v>52.7</v>
      </c>
      <c r="DQ7" s="25">
        <v>53.48</v>
      </c>
      <c r="DR7" s="25">
        <v>52.41</v>
      </c>
      <c r="DS7" s="25">
        <v>5.8</v>
      </c>
      <c r="DT7" s="25">
        <v>5.71</v>
      </c>
      <c r="DU7" s="25">
        <v>9.98</v>
      </c>
      <c r="DV7" s="25">
        <v>12.1</v>
      </c>
      <c r="DW7" s="25">
        <v>11.9</v>
      </c>
      <c r="DX7" s="25">
        <v>18.28</v>
      </c>
      <c r="DY7" s="25">
        <v>19.61</v>
      </c>
      <c r="DZ7" s="25">
        <v>20.73</v>
      </c>
      <c r="EA7" s="25">
        <v>22.86</v>
      </c>
      <c r="EB7" s="25">
        <v>24.31</v>
      </c>
      <c r="EC7" s="25">
        <v>26.78</v>
      </c>
      <c r="ED7" s="25">
        <v>0.78</v>
      </c>
      <c r="EE7" s="25">
        <v>0.95</v>
      </c>
      <c r="EF7" s="25">
        <v>1.01</v>
      </c>
      <c r="EG7" s="25">
        <v>1.28</v>
      </c>
      <c r="EH7" s="25">
        <v>0.28000000000000003</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北谷町上下水道課</cp:lastModifiedBy>
  <cp:lastPrinted>2026-01-26T00:46:45Z</cp:lastPrinted>
  <dcterms:created xsi:type="dcterms:W3CDTF">2025-12-12T09:25:46Z</dcterms:created>
  <dcterms:modified xsi:type="dcterms:W3CDTF">2026-01-26T01:18:09Z</dcterms:modified>
  <cp:category/>
</cp:coreProperties>
</file>