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00\fs\部署\45上下水道課\20係\03経理係\00 企業会計共通\00 共通照会・回答\R6\【129〆】公営企業に係る経営比較分析表（令和5年度決算）の分析等について\提出\水道\"/>
    </mc:Choice>
  </mc:AlternateContent>
  <xr:revisionPtr revIDLastSave="0" documentId="13_ncr:1_{B9F04E1D-AFE5-4CEE-825C-613563A05D34}" xr6:coauthVersionLast="47" xr6:coauthVersionMax="47" xr10:uidLastSave="{00000000-0000-0000-0000-000000000000}"/>
  <workbookProtection workbookAlgorithmName="SHA-512" workbookHashValue="FGTNS0wzoTUu39S0IBM0icYyYoSZG/BhAmQ8zdglg8VcWCfL77tEpq6CF3Bcq08Mgk3CsrhOD7LaLiAUvk1gVA==" workbookSaltValue="PARREDmBNBls2vkVVxioIg==" workbookSpinCount="100000" lockStructure="1"/>
  <bookViews>
    <workbookView xWindow="-108" yWindow="-108" windowWidth="23256" windowHeight="138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Q6" i="5"/>
  <c r="P6" i="5"/>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W10" i="4"/>
  <c r="P10" i="4"/>
  <c r="B10" i="4"/>
  <c r="AL8" i="4"/>
  <c r="AD8" i="4"/>
  <c r="W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<sst xmlns="http://schemas.openxmlformats.org/spreadsheetml/2006/main" count="228" uniqueCount="112">
  <si>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</si>
  <si>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</si>
  <si>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</si>
  <si>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</si>
  <si>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</si>
  <si>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</si>
  <si>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</si>
  <si>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</si>
  <si>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</si>
  <si>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</si>
  <si>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</si>
  <si>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</si>
  <si>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</si>
  <si>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</si>
  <si>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</si>
  <si>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</si>
  <si>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</si>
  <si>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</si>
  <si>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</si>
  <si>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</si>
  <si>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</si>
  <si>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</si>
  <si>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</si>
  <si>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</si>
  <si>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</si>
  <si>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</si>
  <si>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</si>
  <si>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</si>
  <si>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</si>
  <si>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</si>
  <si>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</si>
  <si>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</si>
  <si>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</si>
  <si>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</si>
  <si>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</si>
  <si>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</si>
  <si>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</si>
  <si>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</si>
  <si>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</si>
  <si>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</si>
  <si>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</si>
  <si>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</si>
  <si>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</si>
  <si>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</si>
  <si>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</si>
  <si>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</si>
  <si>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</si>
  <si>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</si>
  <si>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</si>
  <si>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</si>
  <si>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</si>
  <si>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</si>
  <si>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</si>
  <si>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</si>
  <si>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</si>
  <si>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</si>
  <si>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</si>
  <si>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</si>
  <si>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</si>
  <si>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</si>
  <si>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</si>
  <si>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</si>
  <si>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</si>
  <si>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</si>
  <si>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</si>
  <si>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</si>
  <si>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</si>
  <si>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</si>
  <si>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</si>
  <si>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</si>
  <si>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</si>
  <si>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</si>
  <si>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</si>
  <si>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</si>
  <si>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</si>
  <si>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</si>
  <si>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</si>
  <si>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</si>
  <si>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</si>
  <si>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</si>
  <si>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</si>
  <si>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</si>
  <si>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</si>
  <si>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</si>
  <si>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</si>
  <si>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</si>
  <si>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</si>
  <si>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</si>
  <si>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</si>
  <si>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</si>
  <si>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</si>
  <si>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</si>
  <si>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</si>
  <si>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</si>
  <si>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</si>
  <si>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</si>
  <si>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</si>
  <si>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</si>
  <si>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</si>
  <si>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</si>
  <si>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</si>
  <si>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</si>
  <si>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</si>
  <si>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</si>
  <si>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</si>
  <si>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</si>
  <si>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</si>
  <si>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</si>
  <si>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</si>
  <si>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①経営収支比率：100％以上で推移し、前年度よりも上昇しており、経営状況は良好である。
②累積欠損金比率：過去５年間0％であり、経営の健全性は引続き確保されている。　　　                     
③流動比率：流動資産の増加により、数値は減少していますが、1年以内の短期債務に対する支払能力は健全な状態である。       　　　　　　　　　　　　　　　 
④企業債残高対給水収益比率：新規起債はなく類似団体平均値より低い数値で推移している。　　　　　　　      　　　　　　　 
⑤料金回収率：100％を上回っており、給水に係る費用を給水収益で賄えています。今年度は供給単価が増化し、給水原価が減少したことにより数値が上昇している。 
⑥給水原価及び⑦施設利用率：「給水原価」は類似団体平均値より低く抑えられ、また、「施設利用率」は、類似団体平均値より高いことから、費用と施設の効率性は高いと考えられる。             
⑧有収率：類似団体平均値及び全国平均より高い水準を維持している。今後も漏水調査等により効果的に漏水の発見、早期修繕を実施し、有収率の維持及び向上に努める。
</t>
    <rPh sb="12" eb="14">
      <t>イジョウ</t>
    </rPh>
    <rPh sb="15" eb="17">
      <t>スイイ</t>
    </rPh>
    <rPh sb="19" eb="22">
      <t>ゼンネンド</t>
    </rPh>
    <rPh sb="25" eb="27">
      <t>ジョウショウ</t>
    </rPh>
    <rPh sb="32" eb="36">
      <t>ケイエイジョウキョウ</t>
    </rPh>
    <rPh sb="37" eb="39">
      <t>リョウコウ</t>
    </rPh>
    <rPh sb="113" eb="117">
      <t>リュウドウシサン</t>
    </rPh>
    <rPh sb="118" eb="120">
      <t>ゾウカ</t>
    </rPh>
    <rPh sb="124" eb="126">
      <t>スウチ</t>
    </rPh>
    <rPh sb="127" eb="129">
      <t>ゲンショウ</t>
    </rPh>
    <rPh sb="308" eb="310">
      <t>ゲンショウ</t>
    </rPh>
    <rPh sb="320" eb="322">
      <t>ジョウショウ</t>
    </rPh>
    <rPh sb="334" eb="335">
      <t>オヨ</t>
    </rPh>
    <rPh sb="354" eb="357">
      <t>ヘイキンチ</t>
    </rPh>
    <rPh sb="382" eb="385">
      <t>ヘイキンチ</t>
    </rPh>
    <phoneticPr fontId="4"/>
  </si>
  <si>
    <t xml:space="preserve">①有形固定資産減価償却率：管路更新や設備改修工事の実施により数値が低くなっている。
②管路経年化率：全国及び類似団体平均値を下回っているものの、数値は年々増加しており、計画的な管路更新に取組む必要がある。
③管路更新率：全国及び類似団体平均値を上回っている。今後もアセットマネジメント計画に基づいた計画的な更新に努める。
</t>
    <rPh sb="1" eb="7">
      <t>ユウケイコテイシサン</t>
    </rPh>
    <rPh sb="7" eb="12">
      <t>ゲンカショウキャクリツ</t>
    </rPh>
    <rPh sb="13" eb="15">
      <t>カンロ</t>
    </rPh>
    <rPh sb="15" eb="17">
      <t>コウシン</t>
    </rPh>
    <rPh sb="18" eb="20">
      <t>セツビ</t>
    </rPh>
    <rPh sb="20" eb="22">
      <t>カイシュウ</t>
    </rPh>
    <rPh sb="22" eb="24">
      <t>コウジ</t>
    </rPh>
    <rPh sb="25" eb="27">
      <t>ジッシ</t>
    </rPh>
    <rPh sb="30" eb="32">
      <t>スウチ</t>
    </rPh>
    <rPh sb="33" eb="34">
      <t>ヒク</t>
    </rPh>
    <rPh sb="43" eb="49">
      <t>カンロケイネンカリツ</t>
    </rPh>
    <rPh sb="50" eb="53">
      <t>ゼンコクオヨ</t>
    </rPh>
    <rPh sb="54" eb="60">
      <t>ルイジダンタイヘイキン</t>
    </rPh>
    <rPh sb="60" eb="61">
      <t>チ</t>
    </rPh>
    <rPh sb="62" eb="64">
      <t>シタマワ</t>
    </rPh>
    <rPh sb="72" eb="74">
      <t>スウチ</t>
    </rPh>
    <rPh sb="75" eb="77">
      <t>ネンネン</t>
    </rPh>
    <rPh sb="77" eb="79">
      <t>ゾウカ</t>
    </rPh>
    <rPh sb="84" eb="87">
      <t>ケイカクテキ</t>
    </rPh>
    <rPh sb="88" eb="90">
      <t>カンロ</t>
    </rPh>
    <rPh sb="90" eb="92">
      <t>コウシン</t>
    </rPh>
    <rPh sb="93" eb="95">
      <t>トリク</t>
    </rPh>
    <rPh sb="96" eb="98">
      <t>ヒツヨウ</t>
    </rPh>
    <rPh sb="114" eb="121">
      <t>ルイジダンタイヘイキンチ</t>
    </rPh>
    <rPh sb="122" eb="124">
      <t>ウワマワ</t>
    </rPh>
    <rPh sb="129" eb="131">
      <t>コンゴ</t>
    </rPh>
    <rPh sb="145" eb="146">
      <t>モト</t>
    </rPh>
    <rPh sb="149" eb="152">
      <t>ケイカクテキ</t>
    </rPh>
    <rPh sb="153" eb="155">
      <t>コウシン</t>
    </rPh>
    <rPh sb="156" eb="157">
      <t>ツト</t>
    </rPh>
    <phoneticPr fontId="4"/>
  </si>
  <si>
    <t xml:space="preserve">上記1及び2の項目別分析により、本町の水道事業は概ね健全な経営であると判断する。
しかし、今後は、県へ支払う浄水購入費の値上げによる費用負担が見込まれ、また、施設の老朽化に伴う更新費用の増大も懸念される。
安定した経営を提供し続けるためには、令和5年度に改定した「経営戦略」に基づき、施設の整備や計画的な管路の更新、有収率の向上、使用料金の改定など財源確保の取り組みを行う必要がある。
</t>
    <rPh sb="45" eb="47">
      <t>コンゴ</t>
    </rPh>
    <rPh sb="49" eb="50">
      <t>ケン</t>
    </rPh>
    <rPh sb="51" eb="53">
      <t>シハラ</t>
    </rPh>
    <rPh sb="54" eb="59">
      <t>ジョウスイコウニュウヒ</t>
    </rPh>
    <rPh sb="66" eb="68">
      <t>ヒヨウ</t>
    </rPh>
    <rPh sb="68" eb="70">
      <t>フタン</t>
    </rPh>
    <rPh sb="71" eb="73">
      <t>ミコ</t>
    </rPh>
    <rPh sb="86" eb="87">
      <t>トモナ</t>
    </rPh>
    <rPh sb="88" eb="90">
      <t>コウシン</t>
    </rPh>
    <rPh sb="90" eb="92">
      <t>ヒヨウ</t>
    </rPh>
    <rPh sb="93" eb="95">
      <t>ゾウダイ</t>
    </rPh>
    <rPh sb="96" eb="98">
      <t>ケネン</t>
    </rPh>
    <rPh sb="107" eb="109">
      <t>ケイエイ</t>
    </rPh>
    <rPh sb="110" eb="112">
      <t>テイキョウ</t>
    </rPh>
    <rPh sb="113" eb="114">
      <t>ツヅ</t>
    </rPh>
    <rPh sb="121" eb="123">
      <t>レイワ</t>
    </rPh>
    <rPh sb="124" eb="126">
      <t>ネンド</t>
    </rPh>
    <rPh sb="127" eb="129">
      <t>カイテイ</t>
    </rPh>
    <rPh sb="132" eb="136">
      <t>ケイエイセンリャク</t>
    </rPh>
    <rPh sb="138" eb="139">
      <t>モト</t>
    </rPh>
    <rPh sb="142" eb="144">
      <t>シセツ</t>
    </rPh>
    <rPh sb="145" eb="147">
      <t>セイビ</t>
    </rPh>
    <rPh sb="168" eb="169">
      <t>キン</t>
    </rPh>
    <rPh sb="184" eb="185">
      <t>オコナ</t>
    </rPh>
    <rPh sb="186" eb="1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</si>
</sst>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0.78</c:v>
                </c:pt>
                <c:pt idx="2">
                  <c:v>0.95</c:v>
                </c:pt>
                <c:pt idx="3">
                  <c:v>1.01</c:v>
                </c:pt>
                <c:pt idx="4">
                  <c:v>1.28</c:v>
                </c:pt>
              </c:numCache>
            </c:numRef>
          </c:val>
          <c:extLst>
            <c:ext xmlns:c16="http://schemas.microsoft.com/office/drawing/2014/chart" uri="{C3380CC4-5D6E-409C-BE32-E72D297353CC}">
              <c16:uniqueId val="{00000000-4E6B-4556-8DBC-A0B6E8F3EA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E6B-4556-8DBC-A0B6E8F3EA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74.099999999999994</c:v>
                </c:pt>
                <c:pt idx="1">
                  <c:v>80.7</c:v>
                </c:pt>
                <c:pt idx="2">
                  <c:v>59.17</c:v>
                </c:pt>
                <c:pt idx="3">
                  <c:v>61.39</c:v>
                </c:pt>
                <c:pt idx="4">
                  <c:v>68.819999999999993</c:v>
                </c:pt>
              </c:numCache>
            </c:numRef>
          </c:val>
          <c:extLst>
            <c:ext xmlns:c16="http://schemas.microsoft.com/office/drawing/2014/chart" uri="{C3380CC4-5D6E-409C-BE32-E72D297353CC}">
              <c16:uniqueId val="{00000000-4E8E-4C17-ADB6-2AA8F94500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E8E-4C17-ADB6-2AA8F94500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95.12</c:v>
                </c:pt>
                <c:pt idx="1">
                  <c:v>95.35</c:v>
                </c:pt>
                <c:pt idx="2">
                  <c:v>94</c:v>
                </c:pt>
                <c:pt idx="3">
                  <c:v>93.61</c:v>
                </c:pt>
                <c:pt idx="4">
                  <c:v>95.29</c:v>
                </c:pt>
              </c:numCache>
            </c:numRef>
          </c:val>
          <c:extLst>
            <c:ext xmlns:c16="http://schemas.microsoft.com/office/drawing/2014/chart" uri="{C3380CC4-5D6E-409C-BE32-E72D297353CC}">
              <c16:uniqueId val="{00000000-335A-4252-8EA9-2C33623781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35A-4252-8EA9-2C33623781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110.41</c:v>
                </c:pt>
                <c:pt idx="1">
                  <c:v>107.95</c:v>
                </c:pt>
                <c:pt idx="2">
                  <c:v>109.16</c:v>
                </c:pt>
                <c:pt idx="3">
                  <c:v>108.8</c:v>
                </c:pt>
                <c:pt idx="4">
                  <c:v>112.46</c:v>
                </c:pt>
              </c:numCache>
            </c:numRef>
          </c:val>
          <c:extLst>
            <c:ext xmlns:c16="http://schemas.microsoft.com/office/drawing/2014/chart" uri="{C3380CC4-5D6E-409C-BE32-E72D297353CC}">
              <c16:uniqueId val="{00000000-2F26-45A4-B674-620141CE2DC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F26-45A4-B674-620141CE2DC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51.33</c:v>
                </c:pt>
                <c:pt idx="1">
                  <c:v>52.77</c:v>
                </c:pt>
                <c:pt idx="2">
                  <c:v>53.02</c:v>
                </c:pt>
                <c:pt idx="3">
                  <c:v>52.63</c:v>
                </c:pt>
                <c:pt idx="4">
                  <c:v>49.94</c:v>
                </c:pt>
              </c:numCache>
            </c:numRef>
          </c:val>
          <c:extLst>
            <c:ext xmlns:c16="http://schemas.microsoft.com/office/drawing/2014/chart" uri="{C3380CC4-5D6E-409C-BE32-E72D297353CC}">
              <c16:uniqueId val="{00000000-6E59-478E-87DA-D77A8F8E6D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E59-478E-87DA-D77A8F8E6D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4.5</c:v>
                </c:pt>
                <c:pt idx="1">
                  <c:v>5.8</c:v>
                </c:pt>
                <c:pt idx="2">
                  <c:v>5.71</c:v>
                </c:pt>
                <c:pt idx="3">
                  <c:v>9.98</c:v>
                </c:pt>
                <c:pt idx="4">
                  <c:v>12.1</c:v>
                </c:pt>
              </c:numCache>
            </c:numRef>
          </c:val>
          <c:extLst>
            <c:ext xmlns:c16="http://schemas.microsoft.com/office/drawing/2014/chart" uri="{C3380CC4-5D6E-409C-BE32-E72D297353CC}">
              <c16:uniqueId val="{00000000-0935-4D2B-8AAF-F798BD417B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935-4D2B-8AAF-F798BD417B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13-47D7-AEC5-31D9C6F752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4F13-47D7-AEC5-31D9C6F752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1757.18</c:v>
                </c:pt>
                <c:pt idx="1">
                  <c:v>1477.67</c:v>
                </c:pt>
                <c:pt idx="2">
                  <c:v>1358.75</c:v>
                </c:pt>
                <c:pt idx="3">
                  <c:v>1303.68</c:v>
                </c:pt>
                <c:pt idx="4">
                  <c:v>737.74</c:v>
                </c:pt>
              </c:numCache>
            </c:numRef>
          </c:val>
          <c:extLst>
            <c:ext xmlns:c16="http://schemas.microsoft.com/office/drawing/2014/chart" uri="{C3380CC4-5D6E-409C-BE32-E72D297353CC}">
              <c16:uniqueId val="{00000000-455B-43F3-AC48-7D05245E5D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455B-43F3-AC48-7D05245E5D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56.55</c:v>
                </c:pt>
                <c:pt idx="1">
                  <c:v>58.65</c:v>
                </c:pt>
                <c:pt idx="2">
                  <c:v>50.01</c:v>
                </c:pt>
                <c:pt idx="3">
                  <c:v>41.41</c:v>
                </c:pt>
                <c:pt idx="4">
                  <c:v>27.95</c:v>
                </c:pt>
              </c:numCache>
            </c:numRef>
          </c:val>
          <c:extLst>
            <c:ext xmlns:c16="http://schemas.microsoft.com/office/drawing/2014/chart" uri="{C3380CC4-5D6E-409C-BE32-E72D297353CC}">
              <c16:uniqueId val="{00000000-FD84-455F-A7FF-089DF2B8D4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D84-455F-A7FF-089DF2B8D4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92.82</c:v>
                </c:pt>
                <c:pt idx="1">
                  <c:v>80.77</c:v>
                </c:pt>
                <c:pt idx="2">
                  <c:v>85.4</c:v>
                </c:pt>
                <c:pt idx="3">
                  <c:v>88.07</c:v>
                </c:pt>
                <c:pt idx="4">
                  <c:v>101.25</c:v>
                </c:pt>
              </c:numCache>
            </c:numRef>
          </c:val>
          <c:extLst>
            <c:ext xmlns:c16="http://schemas.microsoft.com/office/drawing/2014/chart" uri="{C3380CC4-5D6E-409C-BE32-E72D297353CC}">
              <c16:uniqueId val="{00000000-0D2E-4C24-98FC-090DA79238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D2E-4C24-98FC-090DA79238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138.19</c:v>
                </c:pt>
                <c:pt idx="1">
                  <c:v>136.22</c:v>
                </c:pt>
                <c:pt idx="2">
                  <c:v>173.86</c:v>
                </c:pt>
                <c:pt idx="3">
                  <c:v>172.55</c:v>
                </c:pt>
                <c:pt idx="4">
                  <c:v>166.21</c:v>
                </c:pt>
              </c:numCache>
            </c:numRef>
          </c:val>
          <c:extLst>
            <c:ext xmlns:c16="http://schemas.microsoft.com/office/drawing/2014/chart" uri="{C3380CC4-5D6E-409C-BE32-E72D297353CC}">
              <c16:uniqueId val="{00000000-120B-4DC9-B6C5-C3B8047425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20B-4DC9-B6C5-C3B8047425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2"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沖縄県　北谷町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29093</v>
      </c>
      <c r="AM8" s="44"/>
      <c r="AN8" s="44"/>
      <c r="AO8" s="44"/>
      <c r="AP8" s="44"/>
      <c r="AQ8" s="44"/>
      <c r="AR8" s="44"/>
      <c r="AS8" s="44"/>
      <c r="AT8" s="45">
        <f>データ!$S$6</f>
        <v>13.91</v>
      </c>
      <c r="AU8" s="46"/>
      <c r="AV8" s="46"/>
      <c r="AW8" s="46"/>
      <c r="AX8" s="46"/>
      <c r="AY8" s="46"/>
      <c r="AZ8" s="46"/>
      <c r="BA8" s="46"/>
      <c r="BB8" s="47">
        <f>データ!$T$6</f>
        <v>2091.52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91.9</v>
      </c>
      <c r="J10" s="46"/>
      <c r="K10" s="46"/>
      <c r="L10" s="46"/>
      <c r="M10" s="46"/>
      <c r="N10" s="46"/>
      <c r="O10" s="80"/>
      <c r="P10" s="47">
        <f>データ!$P$6</f>
        <v>100</v>
      </c>
      <c r="Q10" s="47"/>
      <c r="R10" s="47"/>
      <c r="S10" s="47"/>
      <c r="T10" s="47"/>
      <c r="U10" s="47"/>
      <c r="V10" s="47"/>
      <c r="W10" s="44">
        <f>データ!$Q$6</f>
        <v>2612</v>
      </c>
      <c r="X10" s="44"/>
      <c r="Y10" s="44"/>
      <c r="Z10" s="44"/>
      <c r="AA10" s="44"/>
      <c r="AB10" s="44"/>
      <c r="AC10" s="44"/>
      <c r="AD10" s="2"/>
      <c r="AE10" s="2"/>
      <c r="AF10" s="2"/>
      <c r="AG10" s="2"/>
      <c r="AH10" s="2"/>
      <c r="AI10" s="2"/>
      <c r="AJ10" s="2"/>
      <c r="AK10" s="2"/>
      <c r="AL10" s="44">
        <f>データ!$U$6</f>
        <v>29115</v>
      </c>
      <c r="AM10" s="44"/>
      <c r="AN10" s="44"/>
      <c r="AO10" s="44"/>
      <c r="AP10" s="44"/>
      <c r="AQ10" s="44"/>
      <c r="AR10" s="44"/>
      <c r="AS10" s="44"/>
      <c r="AT10" s="45">
        <f>データ!$V$6</f>
        <v>13.93</v>
      </c>
      <c r="AU10" s="46"/>
      <c r="AV10" s="46"/>
      <c r="AW10" s="46"/>
      <c r="AX10" s="46"/>
      <c r="AY10" s="46"/>
      <c r="AZ10" s="46"/>
      <c r="BA10" s="46"/>
      <c r="BB10" s="47">
        <f>データ!$W$6</f>
        <v>2090.09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26pjHS01k9HqXti4A11IE9j4z6BW3exapmTNJkfnvbZutqC3T+wsgiq48/EqzyKOd1dpKhDiLWlBkIrR0lbOA==" saltValue="9vpVejNStBxAp8UZT7GG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473260</v>
      </c>
      <c r="D6" s="20">
        <f t="shared" si="3"/>
        <v>46</v>
      </c>
      <c r="E6" s="20">
        <f t="shared" si="3"/>
        <v>1</v>
      </c>
      <c r="F6" s="20">
        <f t="shared" si="3"/>
        <v>0</v>
      </c>
      <c r="G6" s="20">
        <f t="shared" si="3"/>
        <v>1</v>
      </c>
      <c r="H6" s="20" t="str">
        <f t="shared" si="3"/>
        <v>沖縄県　北谷町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91.9</v>
      </c>
      <c r="P6" s="21">
        <f t="shared" si="3"/>
        <v>100</v>
      </c>
      <c r="Q6" s="21">
        <f t="shared" si="3"/>
        <v>2612</v>
      </c>
      <c r="R6" s="21">
        <f t="shared" si="3"/>
        <v>29093</v>
      </c>
      <c r="S6" s="21">
        <f t="shared" si="3"/>
        <v>13.91</v>
      </c>
      <c r="T6" s="21">
        <f t="shared" si="3"/>
        <v>2091.52</v>
      </c>
      <c r="U6" s="21">
        <f t="shared" si="3"/>
        <v>29115</v>
      </c>
      <c r="V6" s="21">
        <f t="shared" si="3"/>
        <v>13.93</v>
      </c>
      <c r="W6" s="21">
        <f t="shared" si="3"/>
        <v>2090.09</v>
      </c>
      <c r="X6" s="22">
        <f>IF(X7="",NA(),X7)</f>
        <v>110.41</v>
      </c>
      <c r="Y6" s="22">
        <f t="shared" ref="Y6:AG6" si="4">IF(Y7="",NA(),Y7)</f>
        <v>107.95</v>
      </c>
      <c r="Z6" s="22">
        <f t="shared" si="4"/>
        <v>109.16</v>
      </c>
      <c r="AA6" s="22">
        <f t="shared" si="4"/>
        <v>108.8</v>
      </c>
      <c r="AB6" s="22">
        <f t="shared" si="4"/>
        <v>112.46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1757.18</v>
      </c>
      <c r="AU6" s="22">
        <f t="shared" ref="AU6:BC6" si="6">IF(AU7="",NA(),AU7)</f>
        <v>1477.67</v>
      </c>
      <c r="AV6" s="22">
        <f t="shared" si="6"/>
        <v>1358.75</v>
      </c>
      <c r="AW6" s="22">
        <f t="shared" si="6"/>
        <v>1303.68</v>
      </c>
      <c r="AX6" s="22">
        <f t="shared" si="6"/>
        <v>737.74</v>
      </c>
      <c r="AY6" s="22">
        <f t="shared" si="6"/>
        <v>379.08</v>
      </c>
      <c r="AZ6" s="22">
        <f t="shared" si="6"/>
        <v>367.55</v>
      </c>
      <c r="BA6" s="22">
        <f t="shared" si="6"/>
        <v>378.56</v>
      </c>
      <c r="BB6" s="22">
        <f t="shared" si="6"/>
        <v>364.46</v>
      </c>
      <c r="BC6" s="22">
        <f t="shared" si="6"/>
        <v>338.89</v>
      </c>
      <c r="BD6" s="21" t="str">
        <f>IF(BD7="","",IF(BD7="-","【-】","【"&amp;SUBSTITUTE(TEXT(BD7,"#,##0.00"),"-","△")&amp;"】"))</f>
        <v>【243.36】</v>
      </c>
      <c r="BE6" s="22">
        <f>IF(BE7="",NA(),BE7)</f>
        <v>56.55</v>
      </c>
      <c r="BF6" s="22">
        <f t="shared" ref="BF6:BN6" si="7">IF(BF7="",NA(),BF7)</f>
        <v>58.65</v>
      </c>
      <c r="BG6" s="22">
        <f t="shared" si="7"/>
        <v>50.01</v>
      </c>
      <c r="BH6" s="22">
        <f t="shared" si="7"/>
        <v>41.41</v>
      </c>
      <c r="BI6" s="22">
        <f t="shared" si="7"/>
        <v>27.95</v>
      </c>
      <c r="BJ6" s="22">
        <f t="shared" si="7"/>
        <v>398.98</v>
      </c>
      <c r="BK6" s="22">
        <f t="shared" si="7"/>
        <v>418.68</v>
      </c>
      <c r="BL6" s="22">
        <f t="shared" si="7"/>
        <v>395.68</v>
      </c>
      <c r="BM6" s="22">
        <f t="shared" si="7"/>
        <v>403.72</v>
      </c>
      <c r="BN6" s="22">
        <f t="shared" si="7"/>
        <v>400.21</v>
      </c>
      <c r="BO6" s="21" t="str">
        <f>IF(BO7="","",IF(BO7="-","【-】","【"&amp;SUBSTITUTE(TEXT(BO7,"#,##0.00"),"-","△")&amp;"】"))</f>
        <v>【265.93】</v>
      </c>
      <c r="BP6" s="22">
        <f>IF(BP7="",NA(),BP7)</f>
        <v>92.82</v>
      </c>
      <c r="BQ6" s="22">
        <f t="shared" ref="BQ6:BY6" si="8">IF(BQ7="",NA(),BQ7)</f>
        <v>80.77</v>
      </c>
      <c r="BR6" s="22">
        <f t="shared" si="8"/>
        <v>85.4</v>
      </c>
      <c r="BS6" s="22">
        <f t="shared" si="8"/>
        <v>88.07</v>
      </c>
      <c r="BT6" s="22">
        <f t="shared" si="8"/>
        <v>101.25</v>
      </c>
      <c r="BU6" s="22">
        <f t="shared" si="8"/>
        <v>98.64</v>
      </c>
      <c r="BV6" s="22">
        <f t="shared" si="8"/>
        <v>94.78</v>
      </c>
      <c r="BW6" s="22">
        <f t="shared" si="8"/>
        <v>97.59</v>
      </c>
      <c r="BX6" s="22">
        <f t="shared" si="8"/>
        <v>92.17</v>
      </c>
      <c r="BY6" s="22">
        <f t="shared" si="8"/>
        <v>92.83</v>
      </c>
      <c r="BZ6" s="21" t="str">
        <f>IF(BZ7="","",IF(BZ7="-","【-】","【"&amp;SUBSTITUTE(TEXT(BZ7,"#,##0.00"),"-","△")&amp;"】"))</f>
        <v>【97.82】</v>
      </c>
      <c r="CA6" s="22">
        <f>IF(CA7="",NA(),CA7)</f>
        <v>138.19</v>
      </c>
      <c r="CB6" s="22">
        <f t="shared" ref="CB6:CJ6" si="9">IF(CB7="",NA(),CB7)</f>
        <v>136.22</v>
      </c>
      <c r="CC6" s="22">
        <f t="shared" si="9"/>
        <v>173.86</v>
      </c>
      <c r="CD6" s="22">
        <f t="shared" si="9"/>
        <v>172.55</v>
      </c>
      <c r="CE6" s="22">
        <f t="shared" si="9"/>
        <v>166.21</v>
      </c>
      <c r="CF6" s="22">
        <f t="shared" si="9"/>
        <v>178.92</v>
      </c>
      <c r="CG6" s="22">
        <f t="shared" si="9"/>
        <v>181.3</v>
      </c>
      <c r="CH6" s="22">
        <f t="shared" si="9"/>
        <v>181.71</v>
      </c>
      <c r="CI6" s="22">
        <f t="shared" si="9"/>
        <v>188.51</v>
      </c>
      <c r="CJ6" s="22">
        <f t="shared" si="9"/>
        <v>189.43</v>
      </c>
      <c r="CK6" s="21" t="str">
        <f>IF(CK7="","",IF(CK7="-","【-】","【"&amp;SUBSTITUTE(TEXT(CK7,"#,##0.00"),"-","△")&amp;"】"))</f>
        <v>【177.56】</v>
      </c>
      <c r="CL6" s="22">
        <f>IF(CL7="",NA(),CL7)</f>
        <v>74.099999999999994</v>
      </c>
      <c r="CM6" s="22">
        <f t="shared" ref="CM6:CU6" si="10">IF(CM7="",NA(),CM7)</f>
        <v>80.7</v>
      </c>
      <c r="CN6" s="22">
        <f t="shared" si="10"/>
        <v>59.17</v>
      </c>
      <c r="CO6" s="22">
        <f t="shared" si="10"/>
        <v>61.39</v>
      </c>
      <c r="CP6" s="22">
        <f t="shared" si="10"/>
        <v>68.819999999999993</v>
      </c>
      <c r="CQ6" s="22">
        <f t="shared" si="10"/>
        <v>55.14</v>
      </c>
      <c r="CR6" s="22">
        <f t="shared" si="10"/>
        <v>55.89</v>
      </c>
      <c r="CS6" s="22">
        <f t="shared" si="10"/>
        <v>55.72</v>
      </c>
      <c r="CT6" s="22">
        <f t="shared" si="10"/>
        <v>55.31</v>
      </c>
      <c r="CU6" s="22">
        <f t="shared" si="10"/>
        <v>55.14</v>
      </c>
      <c r="CV6" s="21" t="str">
        <f>IF(CV7="","",IF(CV7="-","【-】","【"&amp;SUBSTITUTE(TEXT(CV7,"#,##0.00"),"-","△")&amp;"】"))</f>
        <v>【59.81】</v>
      </c>
      <c r="CW6" s="22">
        <f>IF(CW7="",NA(),CW7)</f>
        <v>95.12</v>
      </c>
      <c r="CX6" s="22">
        <f t="shared" ref="CX6:DF6" si="11">IF(CX7="",NA(),CX7)</f>
        <v>95.35</v>
      </c>
      <c r="CY6" s="22">
        <f t="shared" si="11"/>
        <v>94</v>
      </c>
      <c r="CZ6" s="22">
        <f t="shared" si="11"/>
        <v>93.61</v>
      </c>
      <c r="DA6" s="22">
        <f t="shared" si="11"/>
        <v>95.29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51.33</v>
      </c>
      <c r="DI6" s="22">
        <f t="shared" ref="DI6:DQ6" si="12">IF(DI7="",NA(),DI7)</f>
        <v>52.77</v>
      </c>
      <c r="DJ6" s="22">
        <f t="shared" si="12"/>
        <v>53.02</v>
      </c>
      <c r="DK6" s="22">
        <f t="shared" si="12"/>
        <v>52.63</v>
      </c>
      <c r="DL6" s="22">
        <f t="shared" si="12"/>
        <v>49.94</v>
      </c>
      <c r="DM6" s="22">
        <f t="shared" si="12"/>
        <v>49.92</v>
      </c>
      <c r="DN6" s="22">
        <f t="shared" si="12"/>
        <v>50.63</v>
      </c>
      <c r="DO6" s="22">
        <f t="shared" si="12"/>
        <v>51.29</v>
      </c>
      <c r="DP6" s="22">
        <f t="shared" si="12"/>
        <v>52.2</v>
      </c>
      <c r="DQ6" s="22">
        <f t="shared" si="12"/>
        <v>52.7</v>
      </c>
      <c r="DR6" s="21" t="str">
        <f>IF(DR7="","",IF(DR7="-","【-】","【"&amp;SUBSTITUTE(TEXT(DR7,"#,##0.00"),"-","△")&amp;"】"))</f>
        <v>【52.02】</v>
      </c>
      <c r="DS6" s="22">
        <f>IF(DS7="",NA(),DS7)</f>
        <v>4.5</v>
      </c>
      <c r="DT6" s="22">
        <f t="shared" ref="DT6:EB6" si="13">IF(DT7="",NA(),DT7)</f>
        <v>5.8</v>
      </c>
      <c r="DU6" s="22">
        <f t="shared" si="13"/>
        <v>5.71</v>
      </c>
      <c r="DV6" s="22">
        <f t="shared" si="13"/>
        <v>9.98</v>
      </c>
      <c r="DW6" s="22">
        <f t="shared" si="13"/>
        <v>12.1</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2">
        <f t="shared" ref="EE6:EM6" si="14">IF(EE7="",NA(),EE7)</f>
        <v>0.78</v>
      </c>
      <c r="EF6" s="22">
        <f t="shared" si="14"/>
        <v>0.95</v>
      </c>
      <c r="EG6" s="22">
        <f t="shared" si="14"/>
        <v>1.01</v>
      </c>
      <c r="EH6" s="22">
        <f t="shared" si="14"/>
        <v>1.28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473260</v>
      </c>
      <c r="D7" s="24">
        <v>46</v>
      </c>
      <c r="E7" s="24">
        <v>1</v>
      </c>
      <c r="F7" s="24">
        <v>0</v>
      </c>
      <c r="G7" s="24">
        <v>1</v>
      </c>
      <c r="H7" s="24" t="s">
        <v>93</v>
      </c>
      <c r="I7" s="24" t="s">
        <v>94</v>
      </c>
      <c r="J7" s="24" t="s">
        <v>95</v>
      </c>
      <c r="K7" s="24" t="s">
        <v>96</v>
      </c>
      <c r="L7" s="24" t="s">
        <v>97</v>
      </c>
      <c r="M7" s="24" t="s">
        <v>98</v>
      </c>
      <c r="N7" s="25" t="s">
        <v>99</v>
      </c>
      <c r="O7" s="25">
        <v>91.9</v>
      </c>
      <c r="P7" s="25">
        <v>100</v>
      </c>
      <c r="Q7" s="25">
        <v>2612</v>
      </c>
      <c r="R7" s="25">
        <v>29093</v>
      </c>
      <c r="S7" s="25">
        <v>13.91</v>
      </c>
      <c r="T7" s="25">
        <v>2091.52</v>
      </c>
      <c r="U7" s="25">
        <v>29115</v>
      </c>
      <c r="V7" s="25">
        <v>13.93</v>
      </c>
      <c r="W7" s="25">
        <v>2090.09</v>
      </c>
      <c r="X7" s="25">
        <v>110.41</v>
      </c>
      <c r="Y7" s="25">
        <v>107.95</v>
      </c>
      <c r="Z7" s="25">
        <v>109.16</v>
      </c>
      <c r="AA7" s="25">
        <v>108.8</v>
      </c>
      <c r="AB7" s="25">
        <v>112.46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1757.18</v>
      </c>
      <c r="AU7" s="25">
        <v>1477.67</v>
      </c>
      <c r="AV7" s="25">
        <v>1358.75</v>
      </c>
      <c r="AW7" s="25">
        <v>1303.68</v>
      </c>
      <c r="AX7" s="25">
        <v>737.74</v>
      </c>
      <c r="AY7" s="25">
        <v>379.08</v>
      </c>
      <c r="AZ7" s="25">
        <v>367.55</v>
      </c>
      <c r="BA7" s="25">
        <v>378.56</v>
      </c>
      <c r="BB7" s="25">
        <v>364.46</v>
      </c>
      <c r="BC7" s="25">
        <v>338.89</v>
      </c>
      <c r="BD7" s="25">
        <v>243.36</v>
      </c>
      <c r="BE7" s="25">
        <v>56.55</v>
      </c>
      <c r="BF7" s="25">
        <v>58.65</v>
      </c>
      <c r="BG7" s="25">
        <v>50.01</v>
      </c>
      <c r="BH7" s="25">
        <v>41.41</v>
      </c>
      <c r="BI7" s="25">
        <v>27.95</v>
      </c>
      <c r="BJ7" s="25">
        <v>398.98</v>
      </c>
      <c r="BK7" s="25">
        <v>418.68</v>
      </c>
      <c r="BL7" s="25">
        <v>395.68</v>
      </c>
      <c r="BM7" s="25">
        <v>403.72</v>
      </c>
      <c r="BN7" s="25">
        <v>400.21</v>
      </c>
      <c r="BO7" s="25">
        <v>265.93</v>
      </c>
      <c r="BP7" s="25">
        <v>92.82</v>
      </c>
      <c r="BQ7" s="25">
        <v>80.77</v>
      </c>
      <c r="BR7" s="25">
        <v>85.4</v>
      </c>
      <c r="BS7" s="25">
        <v>88.07</v>
      </c>
      <c r="BT7" s="25">
        <v>101.25</v>
      </c>
      <c r="BU7" s="25">
        <v>98.64</v>
      </c>
      <c r="BV7" s="25">
        <v>94.78</v>
      </c>
      <c r="BW7" s="25">
        <v>97.59</v>
      </c>
      <c r="BX7" s="25">
        <v>92.17</v>
      </c>
      <c r="BY7" s="25">
        <v>92.83</v>
      </c>
      <c r="BZ7" s="25">
        <v>97.82</v>
      </c>
      <c r="CA7" s="25">
        <v>138.19</v>
      </c>
      <c r="CB7" s="25">
        <v>136.22</v>
      </c>
      <c r="CC7" s="25">
        <v>173.86</v>
      </c>
      <c r="CD7" s="25">
        <v>172.55</v>
      </c>
      <c r="CE7" s="25">
        <v>166.21</v>
      </c>
      <c r="CF7" s="25">
        <v>178.92</v>
      </c>
      <c r="CG7" s="25">
        <v>181.3</v>
      </c>
      <c r="CH7" s="25">
        <v>181.71</v>
      </c>
      <c r="CI7" s="25">
        <v>188.51</v>
      </c>
      <c r="CJ7" s="25">
        <v>189.43</v>
      </c>
      <c r="CK7" s="25">
        <v>177.56</v>
      </c>
      <c r="CL7" s="25">
        <v>74.099999999999994</v>
      </c>
      <c r="CM7" s="25">
        <v>80.7</v>
      </c>
      <c r="CN7" s="25">
        <v>59.17</v>
      </c>
      <c r="CO7" s="25">
        <v>61.39</v>
      </c>
      <c r="CP7" s="25">
        <v>68.819999999999993</v>
      </c>
      <c r="CQ7" s="25">
        <v>55.14</v>
      </c>
      <c r="CR7" s="25">
        <v>55.89</v>
      </c>
      <c r="CS7" s="25">
        <v>55.72</v>
      </c>
      <c r="CT7" s="25">
        <v>55.31</v>
      </c>
      <c r="CU7" s="25">
        <v>55.14</v>
      </c>
      <c r="CV7" s="25">
        <v>59.81</v>
      </c>
      <c r="CW7" s="25">
        <v>95.12</v>
      </c>
      <c r="CX7" s="25">
        <v>95.35</v>
      </c>
      <c r="CY7" s="25">
        <v>94</v>
      </c>
      <c r="CZ7" s="25">
        <v>93.61</v>
      </c>
      <c r="DA7" s="25">
        <v>95.29</v>
      </c>
      <c r="DB7" s="25">
        <v>81.39</v>
      </c>
      <c r="DC7" s="25">
        <v>81.27</v>
      </c>
      <c r="DD7" s="25">
        <v>81.260000000000005</v>
      </c>
      <c r="DE7" s="25">
        <v>80.36</v>
      </c>
      <c r="DF7" s="25">
        <v>80.13</v>
      </c>
      <c r="DG7" s="25">
        <v>89.42</v>
      </c>
      <c r="DH7" s="25">
        <v>51.33</v>
      </c>
      <c r="DI7" s="25">
        <v>52.77</v>
      </c>
      <c r="DJ7" s="25">
        <v>53.02</v>
      </c>
      <c r="DK7" s="25">
        <v>52.63</v>
      </c>
      <c r="DL7" s="25">
        <v>49.94</v>
      </c>
      <c r="DM7" s="25">
        <v>49.92</v>
      </c>
      <c r="DN7" s="25">
        <v>50.63</v>
      </c>
      <c r="DO7" s="25">
        <v>51.29</v>
      </c>
      <c r="DP7" s="25">
        <v>52.2</v>
      </c>
      <c r="DQ7" s="25">
        <v>52.7</v>
      </c>
      <c r="DR7" s="25">
        <v>52.02</v>
      </c>
      <c r="DS7" s="25">
        <v>4.5</v>
      </c>
      <c r="DT7" s="25">
        <v>5.8</v>
      </c>
      <c r="DU7" s="25">
        <v>5.71</v>
      </c>
      <c r="DV7" s="25">
        <v>9.98</v>
      </c>
      <c r="DW7" s="25">
        <v>12.1</v>
      </c>
      <c r="DX7" s="25">
        <v>16.88</v>
      </c>
      <c r="DY7" s="25">
        <v>18.28</v>
      </c>
      <c r="DZ7" s="25">
        <v>19.61</v>
      </c>
      <c r="EA7" s="25">
        <v>20.73</v>
      </c>
      <c r="EB7" s="25">
        <v>22.86</v>
      </c>
      <c r="EC7" s="25">
        <v>25.37</v>
      </c>
      <c r="ED7" s="25">
        <v>0</v>
      </c>
      <c r="EE7" s="25">
        <v>0.78</v>
      </c>
      <c r="EF7" s="25">
        <v>0.95</v>
      </c>
      <c r="EG7" s="25">
        <v>1.01</v>
      </c>
      <c r="EH7" s="25">
        <v>1.28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北谷町上下水道課</cp:lastModifiedBy>
  <cp:lastPrinted>2025-01-30T00:25:51Z</cp:lastPrinted>
  <dcterms:created xsi:type="dcterms:W3CDTF">2025-01-24T06:56:52Z</dcterms:created>
  <dcterms:modified xsi:type="dcterms:W3CDTF">2025-01-30T00:25:55Z</dcterms:modified>
  <cp:category/>
</cp:coreProperties>
</file>