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Fs00\fs\部署\45上下水道課\20係\03経理係\02 下水道事業\93 経営比較分析\R6年度決算\"/>
    </mc:Choice>
  </mc:AlternateContent>
  <xr:revisionPtr revIDLastSave="0" documentId="13_ncr:1_{D3EA767B-B5AE-46F1-8A45-FA5F12A39CAD}" xr6:coauthVersionLast="47" xr6:coauthVersionMax="47" xr10:uidLastSave="{00000000-0000-0000-0000-000000000000}"/>
  <workbookProtection workbookAlgorithmName="SHA-512" workbookHashValue="578tvwh9uHxxhgzmqM1zVdDVrt3YWBA4r5TzJah4cmyWG31jex+N8gim28WmKRWAJQeH2M2H24yOvDOIGOeKEw==" workbookSaltValue="yJXG5whdC1Pou6OPirgWgA==" workbookSpinCount="100000" lockStructure="1"/>
  <bookViews>
    <workbookView xWindow="-108" yWindow="-108" windowWidth="23256" windowHeight="1389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I85" i="4"/>
  <c r="H85" i="4"/>
  <c r="W10"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<sst xmlns="http://schemas.openxmlformats.org/spreadsheetml/2006/main" count="236" uniqueCount="116">
  <si>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</si>
  <si>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</si>
  <si>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</si>
  <si>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</si>
  <si>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</si>
  <si>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</si>
  <si>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</si>
  <si>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</si>
  <si>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</si>
  <si>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</si>
  <si>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</si>
  <si>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</si>
  <si>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</si>
  <si>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</si>
  <si>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</si>
  <si>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</si>
  <si>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</si>
  <si>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</si>
  <si>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</si>
  <si>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</si>
  <si>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</si>
  <si>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</si>
  <si>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</si>
  <si>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</si>
  <si>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</si>
  <si>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</si>
  <si>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</si>
  <si>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</si>
  <si>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</si>
  <si>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</si>
  <si>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</si>
  <si>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</si>
  <si>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</si>
  <si>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</si>
  <si>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</si>
  <si>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</si>
  <si>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</si>
  <si>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</si>
  <si>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</si>
  <si>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</si>
  <si>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</si>
  <si>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</si>
  <si>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</si>
  <si>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</si>
  <si>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</si>
  <si>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</si>
  <si>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</si>
  <si>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</si>
  <si>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</si>
  <si>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</si>
  <si>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</si>
  <si>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</si>
  <si>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</si>
  <si>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</si>
  <si>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</si>
  <si>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</si>
  <si>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</si>
  <si>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</si>
  <si>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</si>
  <si>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</si>
  <si>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</si>
  <si>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</si>
  <si>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</si>
  <si>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</si>
  <si>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</si>
  <si>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</si>
  <si>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</si>
  <si>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</si>
  <si>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</si>
  <si>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</si>
  <si>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</si>
  <si>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</si>
  <si>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</si>
  <si>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</si>
  <si>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</si>
  <si>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</si>
  <si>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</si>
  <si>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</si>
  <si>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</si>
  <si>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</si>
  <si>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</si>
  <si>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</si>
  <si>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</si>
  <si>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</si>
  <si>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</si>
  <si>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</si>
  <si>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</si>
  <si>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</si>
  <si>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</si>
  <si>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</si>
  <si>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</si>
  <si>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</si>
  <si>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</si>
  <si>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</si>
  <si>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</si>
  <si>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</si>
  <si>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沖縄県　北谷町</t>
  </si>
  <si>
    <t>法適用</t>
  </si>
  <si>
    <t>下水道事業</t>
  </si>
  <si>
    <t>公共下水道</t>
  </si>
  <si>
    <t>Cd1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</si>
  <si>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</si>
  <si>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</si>
  <si>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</si>
  <si>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</si>
  <si>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</si>
  <si>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</si>
  <si>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</si>
  <si>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</si>
  <si>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</si>
  <si>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</si>
  <si>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</si>
  <si>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</si>
  <si>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 令和6年度決算は、純利益15,496,139円を計上しました。前年度と比較して、ほぼ横ばいとなっておりますが、今後の施設更新に備えて資金を蓄える余裕はなく、下水道使用料の動向や、費用の多少によっては容易に純損失に転じる可能性があったといえます。
①経常収支比率：黒字決算のため、100％を上回りました。
➁累積欠損比率：累積赤字はありません。
③流動比率：前年度と比較して数値の改善がみられます。また、流動負債が前年度と比較して減少しておりますが、引き続き注視する必要があります。
⑤経費回収率：前年度と比較し減少しております。原因として汚水量の低下に伴う使用料収益の減少、費用の増加が挙げられます。
　費用面を見てみると、「⑥汚水処理原価」については、89.79円と、類似団体平均と比較して大幅に小さい値となっております。また、「⑧水洗化率」については、97.67％と高い水準となっており、効率的事業経営が図られているもとの考えます。
　また、「④企業債残高対事業規模比率」については、類似団体平均及び全国平均と比べて低い状況となっておりますが、今後、施設更新が控えており、経営の硬直化を防ぐために、投資の平準化と企業債発行の抑制を検討してまいります。</t>
    <rPh sb="1" eb="3">
      <t>レイワ</t>
    </rPh>
    <rPh sb="4" eb="6">
      <t>ネンド</t>
    </rPh>
    <rPh sb="6" eb="8">
      <t>ケッサン</t>
    </rPh>
    <rPh sb="10" eb="13">
      <t>ジュンリエキ</t>
    </rPh>
    <rPh sb="23" eb="24">
      <t>エン</t>
    </rPh>
    <rPh sb="25" eb="27">
      <t>ケイジョウ</t>
    </rPh>
    <rPh sb="32" eb="35">
      <t>ゼンネンド</t>
    </rPh>
    <rPh sb="36" eb="38">
      <t>ヒカク</t>
    </rPh>
    <rPh sb="43" eb="44">
      <t>ヨコ</t>
    </rPh>
    <rPh sb="56" eb="58">
      <t>コンゴ</t>
    </rPh>
    <rPh sb="59" eb="63">
      <t>シセツコウシン</t>
    </rPh>
    <rPh sb="64" eb="65">
      <t>ソナ</t>
    </rPh>
    <rPh sb="67" eb="69">
      <t>シキン</t>
    </rPh>
    <rPh sb="70" eb="71">
      <t>タクワ</t>
    </rPh>
    <rPh sb="73" eb="75">
      <t>ヨユウ</t>
    </rPh>
    <rPh sb="79" eb="85">
      <t>ゲスイドウシヨウリョウ</t>
    </rPh>
    <rPh sb="86" eb="88">
      <t>ドウコウ</t>
    </rPh>
    <rPh sb="90" eb="92">
      <t>ヒヨウ</t>
    </rPh>
    <rPh sb="93" eb="95">
      <t>タショウ</t>
    </rPh>
    <rPh sb="100" eb="102">
      <t>ヨウイ</t>
    </rPh>
    <rPh sb="103" eb="106">
      <t>ジュンソンシツ</t>
    </rPh>
    <rPh sb="107" eb="108">
      <t>テン</t>
    </rPh>
    <rPh sb="110" eb="113">
      <t>カノウセイ</t>
    </rPh>
    <rPh sb="125" eb="131">
      <t>ケイジョウシュウシヒリツ</t>
    </rPh>
    <rPh sb="132" eb="136">
      <t>クロジケッサン</t>
    </rPh>
    <rPh sb="145" eb="147">
      <t>ウワマワ</t>
    </rPh>
    <rPh sb="154" eb="160">
      <t>ルイセキケッソンヒリツ</t>
    </rPh>
    <rPh sb="161" eb="165">
      <t>ルイセキアカジ</t>
    </rPh>
    <rPh sb="174" eb="178">
      <t>リュウドウヒリツ</t>
    </rPh>
    <rPh sb="179" eb="182">
      <t>ゼンネンド</t>
    </rPh>
    <rPh sb="183" eb="185">
      <t>ヒカク</t>
    </rPh>
    <rPh sb="187" eb="189">
      <t>スウチ</t>
    </rPh>
    <rPh sb="190" eb="192">
      <t>カイゼン</t>
    </rPh>
    <rPh sb="202" eb="206">
      <t>リュウドウフサイ</t>
    </rPh>
    <rPh sb="207" eb="210">
      <t>ゼンネンド</t>
    </rPh>
    <rPh sb="211" eb="213">
      <t>ヒカク</t>
    </rPh>
    <rPh sb="215" eb="217">
      <t>ゲンショウ</t>
    </rPh>
    <rPh sb="225" eb="226">
      <t>ヒ</t>
    </rPh>
    <rPh sb="227" eb="228">
      <t>ツヅ</t>
    </rPh>
    <rPh sb="229" eb="231">
      <t>チュウシ</t>
    </rPh>
    <rPh sb="233" eb="235">
      <t>ヒツヨウ</t>
    </rPh>
    <rPh sb="243" eb="248">
      <t>ケイヒカイシュウリツ</t>
    </rPh>
    <rPh sb="249" eb="252">
      <t>ゼンネンド</t>
    </rPh>
    <rPh sb="253" eb="255">
      <t>ヒカク</t>
    </rPh>
    <rPh sb="256" eb="258">
      <t>ゲンショウ</t>
    </rPh>
    <rPh sb="265" eb="267">
      <t>ゲンイン</t>
    </rPh>
    <rPh sb="270" eb="273">
      <t>オスイリョウ</t>
    </rPh>
    <rPh sb="274" eb="276">
      <t>テイカ</t>
    </rPh>
    <rPh sb="277" eb="278">
      <t>トモナ</t>
    </rPh>
    <rPh sb="285" eb="287">
      <t>ゲンショウ</t>
    </rPh>
    <rPh sb="288" eb="290">
      <t>ヒヨウ</t>
    </rPh>
    <rPh sb="291" eb="293">
      <t>ゾウカ</t>
    </rPh>
    <rPh sb="294" eb="295">
      <t>ア</t>
    </rPh>
    <rPh sb="303" eb="306">
      <t>ヒヨウメン</t>
    </rPh>
    <rPh sb="307" eb="308">
      <t>ミ</t>
    </rPh>
    <rPh sb="315" eb="321">
      <t>オスイショリゲンカ</t>
    </rPh>
    <rPh sb="333" eb="334">
      <t>エン</t>
    </rPh>
    <rPh sb="336" eb="340">
      <t>ルイジダンタイ</t>
    </rPh>
    <rPh sb="340" eb="342">
      <t>ヘイキン</t>
    </rPh>
    <rPh sb="343" eb="345">
      <t>ヒカク</t>
    </rPh>
    <rPh sb="347" eb="349">
      <t>オオハバ</t>
    </rPh>
    <rPh sb="350" eb="351">
      <t>チイ</t>
    </rPh>
    <rPh sb="353" eb="354">
      <t>アタイ</t>
    </rPh>
    <rPh sb="368" eb="372">
      <t>スイセンカリツ</t>
    </rPh>
    <rPh sb="386" eb="387">
      <t>タカ</t>
    </rPh>
    <rPh sb="388" eb="390">
      <t>スイジュン</t>
    </rPh>
    <rPh sb="397" eb="400">
      <t>コウリツテキ</t>
    </rPh>
    <rPh sb="400" eb="404">
      <t>ジギョウケイエイ</t>
    </rPh>
    <rPh sb="405" eb="406">
      <t>ハカ</t>
    </rPh>
    <rPh sb="414" eb="415">
      <t>カンガ</t>
    </rPh>
    <rPh sb="426" eb="429">
      <t>キギョウサイ</t>
    </rPh>
    <rPh sb="429" eb="430">
      <t>ザン</t>
    </rPh>
    <rPh sb="430" eb="431">
      <t>ダカ</t>
    </rPh>
    <rPh sb="431" eb="432">
      <t>タイ</t>
    </rPh>
    <rPh sb="432" eb="434">
      <t>ジギョウ</t>
    </rPh>
    <phoneticPr fontId="4"/>
  </si>
  <si>
    <t>　公共下水道供用開始から50年を経過し、施設更新や維持管理費などの費用が増加しております。ストックマネジメント計画に基づき、老朽化した施設等の計画的な更新に努めてまいります。
　経常収支比率が全国平均を下回っていること、また、経費回収率が減少していることから、収益増加と費用抑制の検討を行う必要があります。しかし、水洗化率の指標が高い水準にあること、また、汚水処理原価も類似団体と比較して小さい値となっていることから、現行使用料体系での収益増加を見込むことは難しいと考えられます。費用に関しては、更なる費用抑制に努める一方で、昨今の物価上昇等を勘案すると、今後も増大することが予想されます。以上のことから、下水道使用料の改定及び適正化を検討し、安定した経営を持続できるよう努めてまいります。</t>
    <rPh sb="1" eb="6">
      <t>コウキョウゲスイドウ</t>
    </rPh>
    <rPh sb="6" eb="10">
      <t>キョウヨウカイシ</t>
    </rPh>
    <rPh sb="14" eb="15">
      <t>ネン</t>
    </rPh>
    <rPh sb="16" eb="18">
      <t>ケイカ</t>
    </rPh>
    <rPh sb="20" eb="24">
      <t>シセツコウシン</t>
    </rPh>
    <rPh sb="25" eb="30">
      <t>イジカンリヒ</t>
    </rPh>
    <rPh sb="33" eb="35">
      <t>ヒヨウ</t>
    </rPh>
    <rPh sb="36" eb="38">
      <t>ゾウカ</t>
    </rPh>
    <rPh sb="55" eb="57">
      <t>ケイカク</t>
    </rPh>
    <rPh sb="58" eb="59">
      <t>モト</t>
    </rPh>
    <rPh sb="62" eb="65">
      <t>ロウキュウカ</t>
    </rPh>
    <rPh sb="67" eb="70">
      <t>シセツトウ</t>
    </rPh>
    <rPh sb="71" eb="74">
      <t>ケイカクテキ</t>
    </rPh>
    <rPh sb="75" eb="77">
      <t>コウシン</t>
    </rPh>
    <rPh sb="78" eb="79">
      <t>ツト</t>
    </rPh>
    <rPh sb="89" eb="95">
      <t>ケイジョウシュウシヒリツ</t>
    </rPh>
    <rPh sb="96" eb="100">
      <t>ゼンコクヘイキン</t>
    </rPh>
    <rPh sb="101" eb="103">
      <t>シタマワ</t>
    </rPh>
    <rPh sb="113" eb="118">
      <t>ケイヒカイシュウリツ</t>
    </rPh>
    <rPh sb="119" eb="121">
      <t>ゲンショウ</t>
    </rPh>
    <rPh sb="130" eb="132">
      <t>シュウエキ</t>
    </rPh>
    <rPh sb="132" eb="134">
      <t>ゾウカ</t>
    </rPh>
    <rPh sb="135" eb="139">
      <t>ヒヨウヨクセイ</t>
    </rPh>
    <rPh sb="140" eb="142">
      <t>ケントウ</t>
    </rPh>
    <rPh sb="143" eb="144">
      <t>オコナ</t>
    </rPh>
    <rPh sb="145" eb="147">
      <t>ヒツヨウ</t>
    </rPh>
    <rPh sb="157" eb="161">
      <t>スイセンカリツ</t>
    </rPh>
    <rPh sb="162" eb="164">
      <t>シヒョウ</t>
    </rPh>
    <rPh sb="165" eb="166">
      <t>タカ</t>
    </rPh>
    <rPh sb="167" eb="169">
      <t>スイジュン</t>
    </rPh>
    <rPh sb="178" eb="184">
      <t>オスイショリゲンカ</t>
    </rPh>
    <rPh sb="185" eb="189">
      <t>ルイジダンタイ</t>
    </rPh>
    <rPh sb="214" eb="216">
      <t>タイケイ</t>
    </rPh>
    <rPh sb="229" eb="230">
      <t>ムズカ</t>
    </rPh>
    <rPh sb="233" eb="234">
      <t>カンガ</t>
    </rPh>
    <rPh sb="240" eb="242">
      <t>ヒヨウ</t>
    </rPh>
    <rPh sb="243" eb="244">
      <t>カン</t>
    </rPh>
    <rPh sb="248" eb="249">
      <t>サラ</t>
    </rPh>
    <rPh sb="251" eb="255">
      <t>ヒヨウヨクセイ</t>
    </rPh>
    <rPh sb="256" eb="257">
      <t>ツト</t>
    </rPh>
    <rPh sb="259" eb="261">
      <t>イッポウ</t>
    </rPh>
    <rPh sb="263" eb="265">
      <t>サッコン</t>
    </rPh>
    <rPh sb="266" eb="271">
      <t>ブッカジョウショウトウ</t>
    </rPh>
    <rPh sb="272" eb="274">
      <t>カンアン</t>
    </rPh>
    <rPh sb="278" eb="280">
      <t>コンゴ</t>
    </rPh>
    <rPh sb="281" eb="283">
      <t>ゾウダイ</t>
    </rPh>
    <rPh sb="288" eb="290">
      <t>ヨソウ</t>
    </rPh>
    <rPh sb="295" eb="297">
      <t>イジョウ</t>
    </rPh>
    <rPh sb="303" eb="309">
      <t>ゲスイドウシヨウリョウ</t>
    </rPh>
    <rPh sb="310" eb="312">
      <t>カイテイ</t>
    </rPh>
    <rPh sb="312" eb="313">
      <t>オヨ</t>
    </rPh>
    <rPh sb="314" eb="317">
      <t>テキセイカ</t>
    </rPh>
    <rPh sb="318" eb="320">
      <t>ケントウ</t>
    </rPh>
    <rPh sb="322" eb="324">
      <t>アンテイ</t>
    </rPh>
    <rPh sb="326" eb="328">
      <t>ケイエイ</t>
    </rPh>
    <rPh sb="329" eb="331">
      <t>ジゾク</t>
    </rPh>
    <rPh sb="336" eb="337">
      <t>ツト</t>
    </rPh>
    <phoneticPr fontId="4"/>
  </si>
  <si>
    <t>　公共下水道供用開始から50年を経過し、法定耐用年数を経過した資産が現れており、「➀有形固定資産減価償却率」や「➁管渠老朽化率」が年々上昇している傾向にあります。
　令和6年度はストックマネジメント計画に基づき、中継ポンプ場の改築を行ったため、「③管渠改善率」の上昇はありませんでした。
　老朽化対策は重要な課題の一つとなっており、これまで敷設後30年を経過した主要な管渠を対象に、下水道長寿命化計画を策定し、対策を実施してまいりました。
　今後も、ストックマネジメント計画に基づき、管渠の健全度を調査しながら、計画的・効率的な施設の更新に努めてまいります。</t>
    <rPh sb="1" eb="6">
      <t>コウキョウゲスイドウ</t>
    </rPh>
    <rPh sb="6" eb="10">
      <t>キョウヨウカイシ</t>
    </rPh>
    <rPh sb="14" eb="15">
      <t>ネン</t>
    </rPh>
    <rPh sb="16" eb="18">
      <t>ケイカ</t>
    </rPh>
    <rPh sb="20" eb="26">
      <t>ホウテイタイヨウネンスウ</t>
    </rPh>
    <rPh sb="27" eb="29">
      <t>ケイカ</t>
    </rPh>
    <rPh sb="31" eb="33">
      <t>シサン</t>
    </rPh>
    <rPh sb="34" eb="35">
      <t>アラワ</t>
    </rPh>
    <rPh sb="42" eb="44">
      <t>ユウケイ</t>
    </rPh>
    <rPh sb="44" eb="48">
      <t>コテイシサン</t>
    </rPh>
    <rPh sb="48" eb="53">
      <t>ゲンカショウキャクリツ</t>
    </rPh>
    <rPh sb="65" eb="67">
      <t>ネンネン</t>
    </rPh>
    <rPh sb="67" eb="69">
      <t>ジョウショウ</t>
    </rPh>
    <rPh sb="73" eb="75">
      <t>ケイコウ</t>
    </rPh>
    <rPh sb="83" eb="85">
      <t>レイワ</t>
    </rPh>
    <rPh sb="86" eb="88">
      <t>ネンド</t>
    </rPh>
    <rPh sb="99" eb="101">
      <t>ケイカク</t>
    </rPh>
    <rPh sb="102" eb="103">
      <t>モト</t>
    </rPh>
    <rPh sb="106" eb="108">
      <t>チュウケイ</t>
    </rPh>
    <rPh sb="111" eb="112">
      <t>ジョウ</t>
    </rPh>
    <rPh sb="113" eb="115">
      <t>カイチク</t>
    </rPh>
    <rPh sb="116" eb="117">
      <t>オコナ</t>
    </rPh>
    <rPh sb="124" eb="126">
      <t>カンキョ</t>
    </rPh>
    <rPh sb="126" eb="129">
      <t>カイゼンリツ</t>
    </rPh>
    <rPh sb="131" eb="133">
      <t>ジョウショウ</t>
    </rPh>
    <rPh sb="145" eb="150">
      <t>ロウキュウカタイサク</t>
    </rPh>
    <rPh sb="151" eb="153">
      <t>ジュウヨウ</t>
    </rPh>
    <rPh sb="154" eb="156">
      <t>カダイ</t>
    </rPh>
    <rPh sb="157" eb="158">
      <t>ヒト</t>
    </rPh>
    <rPh sb="170" eb="172">
      <t>フセツ</t>
    </rPh>
    <rPh sb="172" eb="173">
      <t>ゴ</t>
    </rPh>
    <rPh sb="175" eb="176">
      <t>ネン</t>
    </rPh>
    <rPh sb="177" eb="179">
      <t>ケイカ</t>
    </rPh>
    <rPh sb="181" eb="183">
      <t>シュヨウ</t>
    </rPh>
    <rPh sb="184" eb="186">
      <t>カンキョ</t>
    </rPh>
    <rPh sb="187" eb="189">
      <t>タイショウ</t>
    </rPh>
    <rPh sb="191" eb="194">
      <t>ゲスイドウ</t>
    </rPh>
    <rPh sb="194" eb="198">
      <t>チョウジュミョウカ</t>
    </rPh>
    <rPh sb="198" eb="200">
      <t>ケイカク</t>
    </rPh>
    <rPh sb="201" eb="203">
      <t>サクテイ</t>
    </rPh>
    <rPh sb="205" eb="207">
      <t>タイサク</t>
    </rPh>
    <rPh sb="208" eb="210">
      <t>ジッシ</t>
    </rPh>
    <rPh sb="221" eb="223">
      <t>コンゴ</t>
    </rPh>
    <rPh sb="235" eb="237">
      <t>ケイカク</t>
    </rPh>
    <rPh sb="238" eb="239">
      <t>モト</t>
    </rPh>
    <rPh sb="242" eb="244">
      <t>カンキョ</t>
    </rPh>
    <rPh sb="245" eb="248">
      <t>ケンゼンド</t>
    </rPh>
    <rPh sb="249" eb="251">
      <t>チョウサ</t>
    </rPh>
    <rPh sb="256" eb="259">
      <t>ケイカクテキ</t>
    </rPh>
    <rPh sb="260" eb="263">
      <t>コウリツテキ</t>
    </rPh>
    <rPh sb="264" eb="266">
      <t>シセツ</t>
    </rPh>
    <rPh sb="267" eb="269">
      <t>コウシン</t>
    </rPh>
    <rPh sb="270" eb="271">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</si>
</sst>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
                  <c:v>0</c:v>
                </c:pt>
                <c:pt idx="1">
                  <c:v>0.44</c:v>
                </c:pt>
                <c:pt idx="2">
                  <c:v>1.59</c:v>
                </c:pt>
                <c:pt idx="3" formatCode="#,##0.00;&quot;△&quot;#,##0.00">
                  <c:v>0</c:v>
                </c:pt>
                <c:pt idx="4" formatCode="#,##0.00;&quot;△&quot;#,##0.00">
                  <c:v>0</c:v>
                </c:pt>
              </c:numCache>
            </c:numRef>
          </c:val>
          <c:extLst>
            <c:ext xmlns:c16="http://schemas.microsoft.com/office/drawing/2014/chart" uri="{C3380CC4-5D6E-409C-BE32-E72D297353CC}">
              <c16:uniqueId val="{00000000-FD94-47DA-B774-6A20BAF08E2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c:v>
                </c:pt>
                <c:pt idx="2">
                  <c:v>7.0000000000000007E-2</c:v>
                </c:pt>
                <c:pt idx="3">
                  <c:v>0.06</c:v>
                </c:pt>
                <c:pt idx="4">
                  <c:v>7.0000000000000007E-2</c:v>
                </c:pt>
              </c:numCache>
            </c:numRef>
          </c:val>
          <c:smooth val="0"/>
          <c:extLst>
            <c:ext xmlns:c16="http://schemas.microsoft.com/office/drawing/2014/chart" uri="{C3380CC4-5D6E-409C-BE32-E72D297353CC}">
              <c16:uniqueId val="{00000001-FD94-47DA-B774-6A20BAF08E2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5DC-4BE6-BFB1-6769284D3C1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55.84</c:v>
                </c:pt>
                <c:pt idx="1">
                  <c:v>55.78</c:v>
                </c:pt>
                <c:pt idx="2">
                  <c:v>54.86</c:v>
                </c:pt>
                <c:pt idx="3">
                  <c:v>55.04</c:v>
                </c:pt>
                <c:pt idx="4">
                  <c:v>53.26</c:v>
                </c:pt>
              </c:numCache>
            </c:numRef>
          </c:val>
          <c:smooth val="0"/>
          <c:extLst>
            <c:ext xmlns:c16="http://schemas.microsoft.com/office/drawing/2014/chart" uri="{C3380CC4-5D6E-409C-BE32-E72D297353CC}">
              <c16:uniqueId val="{00000001-25DC-4BE6-BFB1-6769284D3C1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97.33</c:v>
                </c:pt>
                <c:pt idx="1">
                  <c:v>97.56</c:v>
                </c:pt>
                <c:pt idx="2">
                  <c:v>97.6</c:v>
                </c:pt>
                <c:pt idx="3">
                  <c:v>97.65</c:v>
                </c:pt>
                <c:pt idx="4">
                  <c:v>97.67</c:v>
                </c:pt>
              </c:numCache>
            </c:numRef>
          </c:val>
          <c:extLst>
            <c:ext xmlns:c16="http://schemas.microsoft.com/office/drawing/2014/chart" uri="{C3380CC4-5D6E-409C-BE32-E72D297353CC}">
              <c16:uniqueId val="{00000000-0114-481B-93E5-04A4964F8CE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92.34</c:v>
                </c:pt>
                <c:pt idx="1">
                  <c:v>91.78</c:v>
                </c:pt>
                <c:pt idx="2">
                  <c:v>91.37</c:v>
                </c:pt>
                <c:pt idx="3">
                  <c:v>91.92</c:v>
                </c:pt>
                <c:pt idx="4">
                  <c:v>91.12</c:v>
                </c:pt>
              </c:numCache>
            </c:numRef>
          </c:val>
          <c:smooth val="0"/>
          <c:extLst>
            <c:ext xmlns:c16="http://schemas.microsoft.com/office/drawing/2014/chart" uri="{C3380CC4-5D6E-409C-BE32-E72D297353CC}">
              <c16:uniqueId val="{00000001-0114-481B-93E5-04A4964F8CE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104.75</c:v>
                </c:pt>
                <c:pt idx="1">
                  <c:v>101.97</c:v>
                </c:pt>
                <c:pt idx="2">
                  <c:v>100.27</c:v>
                </c:pt>
                <c:pt idx="3">
                  <c:v>102.2</c:v>
                </c:pt>
                <c:pt idx="4">
                  <c:v>102.16</c:v>
                </c:pt>
              </c:numCache>
            </c:numRef>
          </c:val>
          <c:extLst>
            <c:ext xmlns:c16="http://schemas.microsoft.com/office/drawing/2014/chart" uri="{C3380CC4-5D6E-409C-BE32-E72D297353CC}">
              <c16:uniqueId val="{00000000-7F4C-461D-AB31-F202E533763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105.41</c:v>
                </c:pt>
                <c:pt idx="1">
                  <c:v>104.64</c:v>
                </c:pt>
                <c:pt idx="2">
                  <c:v>105.35</c:v>
                </c:pt>
                <c:pt idx="3">
                  <c:v>106.8</c:v>
                </c:pt>
                <c:pt idx="4">
                  <c:v>104.65</c:v>
                </c:pt>
              </c:numCache>
            </c:numRef>
          </c:val>
          <c:smooth val="0"/>
          <c:extLst>
            <c:ext xmlns:c16="http://schemas.microsoft.com/office/drawing/2014/chart" uri="{C3380CC4-5D6E-409C-BE32-E72D297353CC}">
              <c16:uniqueId val="{00000001-7F4C-461D-AB31-F202E533763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13.1</c:v>
                </c:pt>
                <c:pt idx="1">
                  <c:v>15.6</c:v>
                </c:pt>
                <c:pt idx="2">
                  <c:v>18.27</c:v>
                </c:pt>
                <c:pt idx="3">
                  <c:v>21.18</c:v>
                </c:pt>
                <c:pt idx="4">
                  <c:v>23.84</c:v>
                </c:pt>
              </c:numCache>
            </c:numRef>
          </c:val>
          <c:extLst>
            <c:ext xmlns:c16="http://schemas.microsoft.com/office/drawing/2014/chart" uri="{C3380CC4-5D6E-409C-BE32-E72D297353CC}">
              <c16:uniqueId val="{00000000-C9EB-429F-929C-0C2F3E7935D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25.37</c:v>
                </c:pt>
                <c:pt idx="1">
                  <c:v>26.89</c:v>
                </c:pt>
                <c:pt idx="2">
                  <c:v>29.42</c:v>
                </c:pt>
                <c:pt idx="3">
                  <c:v>31.14</c:v>
                </c:pt>
                <c:pt idx="4">
                  <c:v>33.11</c:v>
                </c:pt>
              </c:numCache>
            </c:numRef>
          </c:val>
          <c:smooth val="0"/>
          <c:extLst>
            <c:ext xmlns:c16="http://schemas.microsoft.com/office/drawing/2014/chart" uri="{C3380CC4-5D6E-409C-BE32-E72D297353CC}">
              <c16:uniqueId val="{00000001-C9EB-429F-929C-0C2F3E7935D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formatCode="#,##0.00;&quot;△&quot;#,##0.00">
                  <c:v>0</c:v>
                </c:pt>
                <c:pt idx="1">
                  <c:v>7.84</c:v>
                </c:pt>
                <c:pt idx="2">
                  <c:v>8.25</c:v>
                </c:pt>
                <c:pt idx="3">
                  <c:v>9.2799999999999994</c:v>
                </c:pt>
                <c:pt idx="4">
                  <c:v>10.06</c:v>
                </c:pt>
              </c:numCache>
            </c:numRef>
          </c:val>
          <c:extLst>
            <c:ext xmlns:c16="http://schemas.microsoft.com/office/drawing/2014/chart" uri="{C3380CC4-5D6E-409C-BE32-E72D297353CC}">
              <c16:uniqueId val="{00000000-90D4-473D-86C2-B2ED318B400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0.54</c:v>
                </c:pt>
                <c:pt idx="1">
                  <c:v>0.75</c:v>
                </c:pt>
                <c:pt idx="2">
                  <c:v>0.74</c:v>
                </c:pt>
                <c:pt idx="3">
                  <c:v>0.76</c:v>
                </c:pt>
                <c:pt idx="4">
                  <c:v>0.94</c:v>
                </c:pt>
              </c:numCache>
            </c:numRef>
          </c:val>
          <c:smooth val="0"/>
          <c:extLst>
            <c:ext xmlns:c16="http://schemas.microsoft.com/office/drawing/2014/chart" uri="{C3380CC4-5D6E-409C-BE32-E72D297353CC}">
              <c16:uniqueId val="{00000001-90D4-473D-86C2-B2ED318B400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295-49B9-8A9F-A87D4BA5C5F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25.86</c:v>
                </c:pt>
                <c:pt idx="1">
                  <c:v>25.76</c:v>
                </c:pt>
                <c:pt idx="2">
                  <c:v>26.07</c:v>
                </c:pt>
                <c:pt idx="3">
                  <c:v>26.89</c:v>
                </c:pt>
                <c:pt idx="4">
                  <c:v>23.18</c:v>
                </c:pt>
              </c:numCache>
            </c:numRef>
          </c:val>
          <c:smooth val="0"/>
          <c:extLst>
            <c:ext xmlns:c16="http://schemas.microsoft.com/office/drawing/2014/chart" uri="{C3380CC4-5D6E-409C-BE32-E72D297353CC}">
              <c16:uniqueId val="{00000001-2295-49B9-8A9F-A87D4BA5C5F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181.76</c:v>
                </c:pt>
                <c:pt idx="1">
                  <c:v>124.68</c:v>
                </c:pt>
                <c:pt idx="2">
                  <c:v>150.41999999999999</c:v>
                </c:pt>
                <c:pt idx="3">
                  <c:v>170.65</c:v>
                </c:pt>
                <c:pt idx="4">
                  <c:v>228.14</c:v>
                </c:pt>
              </c:numCache>
            </c:numRef>
          </c:val>
          <c:extLst>
            <c:ext xmlns:c16="http://schemas.microsoft.com/office/drawing/2014/chart" uri="{C3380CC4-5D6E-409C-BE32-E72D297353CC}">
              <c16:uniqueId val="{00000000-8645-4E7E-B1C3-6D5A341F0B2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58.23</c:v>
                </c:pt>
                <c:pt idx="1">
                  <c:v>65.56</c:v>
                </c:pt>
                <c:pt idx="2">
                  <c:v>65.87</c:v>
                </c:pt>
                <c:pt idx="3">
                  <c:v>77.260000000000005</c:v>
                </c:pt>
                <c:pt idx="4">
                  <c:v>80.010000000000005</c:v>
                </c:pt>
              </c:numCache>
            </c:numRef>
          </c:val>
          <c:smooth val="0"/>
          <c:extLst>
            <c:ext xmlns:c16="http://schemas.microsoft.com/office/drawing/2014/chart" uri="{C3380CC4-5D6E-409C-BE32-E72D297353CC}">
              <c16:uniqueId val="{00000001-8645-4E7E-B1C3-6D5A341F0B2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357.6</c:v>
                </c:pt>
                <c:pt idx="1">
                  <c:v>365.84</c:v>
                </c:pt>
                <c:pt idx="2">
                  <c:v>360.87</c:v>
                </c:pt>
                <c:pt idx="3">
                  <c:v>343.3</c:v>
                </c:pt>
                <c:pt idx="4">
                  <c:v>345.86</c:v>
                </c:pt>
              </c:numCache>
            </c:numRef>
          </c:val>
          <c:extLst>
            <c:ext xmlns:c16="http://schemas.microsoft.com/office/drawing/2014/chart" uri="{C3380CC4-5D6E-409C-BE32-E72D297353CC}">
              <c16:uniqueId val="{00000000-25AF-4B5C-AD4F-9CD3723C7D8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812.92</c:v>
                </c:pt>
                <c:pt idx="1">
                  <c:v>765.48</c:v>
                </c:pt>
                <c:pt idx="2">
                  <c:v>742.08</c:v>
                </c:pt>
                <c:pt idx="3">
                  <c:v>730.84</c:v>
                </c:pt>
                <c:pt idx="4">
                  <c:v>706.45</c:v>
                </c:pt>
              </c:numCache>
            </c:numRef>
          </c:val>
          <c:smooth val="0"/>
          <c:extLst>
            <c:ext xmlns:c16="http://schemas.microsoft.com/office/drawing/2014/chart" uri="{C3380CC4-5D6E-409C-BE32-E72D297353CC}">
              <c16:uniqueId val="{00000001-25AF-4B5C-AD4F-9CD3723C7D8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95.51</c:v>
                </c:pt>
                <c:pt idx="1">
                  <c:v>91.87</c:v>
                </c:pt>
                <c:pt idx="2">
                  <c:v>90.6</c:v>
                </c:pt>
                <c:pt idx="3">
                  <c:v>92.6</c:v>
                </c:pt>
                <c:pt idx="4">
                  <c:v>89.39</c:v>
                </c:pt>
              </c:numCache>
            </c:numRef>
          </c:val>
          <c:extLst>
            <c:ext xmlns:c16="http://schemas.microsoft.com/office/drawing/2014/chart" uri="{C3380CC4-5D6E-409C-BE32-E72D297353CC}">
              <c16:uniqueId val="{00000000-141D-4DA3-AF26-4165A578CB0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85.4</c:v>
                </c:pt>
                <c:pt idx="1">
                  <c:v>87.8</c:v>
                </c:pt>
                <c:pt idx="2">
                  <c:v>86.51</c:v>
                </c:pt>
                <c:pt idx="3">
                  <c:v>89.17</c:v>
                </c:pt>
                <c:pt idx="4">
                  <c:v>85.67</c:v>
                </c:pt>
              </c:numCache>
            </c:numRef>
          </c:val>
          <c:smooth val="0"/>
          <c:extLst>
            <c:ext xmlns:c16="http://schemas.microsoft.com/office/drawing/2014/chart" uri="{C3380CC4-5D6E-409C-BE32-E72D297353CC}">
              <c16:uniqueId val="{00000001-141D-4DA3-AF26-4165A578CB0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84.17</c:v>
                </c:pt>
                <c:pt idx="1">
                  <c:v>87.66</c:v>
                </c:pt>
                <c:pt idx="2">
                  <c:v>88.22</c:v>
                </c:pt>
                <c:pt idx="3">
                  <c:v>87.51</c:v>
                </c:pt>
                <c:pt idx="4">
                  <c:v>89.79</c:v>
                </c:pt>
              </c:numCache>
            </c:numRef>
          </c:val>
          <c:extLst>
            <c:ext xmlns:c16="http://schemas.microsoft.com/office/drawing/2014/chart" uri="{C3380CC4-5D6E-409C-BE32-E72D297353CC}">
              <c16:uniqueId val="{00000000-0F38-4676-B4C8-DA1DE0F6BEF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188.57</c:v>
                </c:pt>
                <c:pt idx="1">
                  <c:v>187.69</c:v>
                </c:pt>
                <c:pt idx="2">
                  <c:v>188.24</c:v>
                </c:pt>
                <c:pt idx="3">
                  <c:v>184.85</c:v>
                </c:pt>
                <c:pt idx="4">
                  <c:v>194.78</c:v>
                </c:pt>
              </c:numCache>
            </c:numRef>
          </c:val>
          <c:smooth val="0"/>
          <c:extLst>
            <c:ext xmlns:c16="http://schemas.microsoft.com/office/drawing/2014/chart" uri="{C3380CC4-5D6E-409C-BE32-E72D297353CC}">
              <c16:uniqueId val="{00000001-0F38-4676-B4C8-DA1DE0F6BEF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L43" zoomScale="85" zoomScaleNormal="85"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沖縄県　北谷町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法適用</v>
      </c>
      <c r="C8" s="34"/>
      <c r="D8" s="34"/>
      <c r="E8" s="34"/>
      <c r="F8" s="34"/>
      <c r="G8" s="34"/>
      <c r="H8" s="34"/>
      <c r="I8" s="34" t="str">
        <f>データ!J6</f>
        <v>下水道事業</v>
      </c>
      <c r="J8" s="34"/>
      <c r="K8" s="34"/>
      <c r="L8" s="34"/>
      <c r="M8" s="34"/>
      <c r="N8" s="34"/>
      <c r="O8" s="34"/>
      <c r="P8" s="34" t="str">
        <f>データ!K6</f>
        <v>公共下水道</v>
      </c>
      <c r="Q8" s="34"/>
      <c r="R8" s="34"/>
      <c r="S8" s="34"/>
      <c r="T8" s="34"/>
      <c r="U8" s="34"/>
      <c r="V8" s="34"/>
      <c r="W8" s="34" t="str">
        <f>データ!L6</f>
        <v>Cd1</v>
      </c>
      <c r="X8" s="34"/>
      <c r="Y8" s="34"/>
      <c r="Z8" s="34"/>
      <c r="AA8" s="34"/>
      <c r="AB8" s="34"/>
      <c r="AC8" s="34"/>
      <c r="AD8" s="35" t="str">
        <f>データ!$M$6</f>
        <v>非設置</v>
      </c>
      <c r="AE8" s="35"/>
      <c r="AF8" s="35"/>
      <c r="AG8" s="35"/>
      <c r="AH8" s="35"/>
      <c r="AI8" s="35"/>
      <c r="AJ8" s="35"/>
      <c r="AK8" s="3"/>
      <c r="AL8" s="36">
        <f>データ!S6</f>
        <v>29259</v>
      </c>
      <c r="AM8" s="36"/>
      <c r="AN8" s="36"/>
      <c r="AO8" s="36"/>
      <c r="AP8" s="36"/>
      <c r="AQ8" s="36"/>
      <c r="AR8" s="36"/>
      <c r="AS8" s="36"/>
      <c r="AT8" s="37">
        <f>データ!T6</f>
        <v>13.91</v>
      </c>
      <c r="AU8" s="37"/>
      <c r="AV8" s="37"/>
      <c r="AW8" s="37"/>
      <c r="AX8" s="37"/>
      <c r="AY8" s="37"/>
      <c r="AZ8" s="37"/>
      <c r="BA8" s="37"/>
      <c r="BB8" s="37">
        <f>データ!U6</f>
        <v>2103.4499999999998</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f>データ!O6</f>
        <v>77.59</v>
      </c>
      <c r="J10" s="37"/>
      <c r="K10" s="37"/>
      <c r="L10" s="37"/>
      <c r="M10" s="37"/>
      <c r="N10" s="37"/>
      <c r="O10" s="37"/>
      <c r="P10" s="37">
        <f>データ!P6</f>
        <v>98.8</v>
      </c>
      <c r="Q10" s="37"/>
      <c r="R10" s="37"/>
      <c r="S10" s="37"/>
      <c r="T10" s="37"/>
      <c r="U10" s="37"/>
      <c r="V10" s="37"/>
      <c r="W10" s="37">
        <f>データ!Q6</f>
        <v>100</v>
      </c>
      <c r="X10" s="37"/>
      <c r="Y10" s="37"/>
      <c r="Z10" s="37"/>
      <c r="AA10" s="37"/>
      <c r="AB10" s="37"/>
      <c r="AC10" s="37"/>
      <c r="AD10" s="36">
        <f>データ!R6</f>
        <v>1045</v>
      </c>
      <c r="AE10" s="36"/>
      <c r="AF10" s="36"/>
      <c r="AG10" s="36"/>
      <c r="AH10" s="36"/>
      <c r="AI10" s="36"/>
      <c r="AJ10" s="36"/>
      <c r="AK10" s="2"/>
      <c r="AL10" s="36">
        <f>データ!V6</f>
        <v>28823</v>
      </c>
      <c r="AM10" s="36"/>
      <c r="AN10" s="36"/>
      <c r="AO10" s="36"/>
      <c r="AP10" s="36"/>
      <c r="AQ10" s="36"/>
      <c r="AR10" s="36"/>
      <c r="AS10" s="36"/>
      <c r="AT10" s="37">
        <f>データ!W6</f>
        <v>13.2</v>
      </c>
      <c r="AU10" s="37"/>
      <c r="AV10" s="37"/>
      <c r="AW10" s="37"/>
      <c r="AX10" s="37"/>
      <c r="AY10" s="37"/>
      <c r="AZ10" s="37"/>
      <c r="BA10" s="37"/>
      <c r="BB10" s="37">
        <f>データ!X6</f>
        <v>2183.56</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115</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nR7iF01gUiTkMssLBKaKeup+Srm9XO7x9TEpDDnJhKnXVpVwbaf378583Q6C015frDqQ56pPjvplCedttMrteg==" saltValue="/NXYJB3WbjpDt8363ZTSq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473260</v>
      </c>
      <c r="D6" s="19">
        <f t="shared" si="3"/>
        <v>46</v>
      </c>
      <c r="E6" s="19">
        <f t="shared" si="3"/>
        <v>17</v>
      </c>
      <c r="F6" s="19">
        <f t="shared" si="3"/>
        <v>1</v>
      </c>
      <c r="G6" s="19">
        <f t="shared" si="3"/>
        <v>0</v>
      </c>
      <c r="H6" s="19" t="str">
        <f t="shared" si="3"/>
        <v>沖縄県　北谷町</v>
      </c>
      <c r="I6" s="19" t="str">
        <f t="shared" si="3"/>
        <v>法適用</v>
      </c>
      <c r="J6" s="19" t="str">
        <f t="shared" si="3"/>
        <v>下水道事業</v>
      </c>
      <c r="K6" s="19" t="str">
        <f t="shared" si="3"/>
        <v>公共下水道</v>
      </c>
      <c r="L6" s="19" t="str">
        <f t="shared" si="3"/>
        <v>Cd1</v>
      </c>
      <c r="M6" s="19" t="str">
        <f t="shared" si="3"/>
        <v>非設置</v>
      </c>
      <c r="N6" s="20" t="str">
        <f t="shared" si="3"/>
        <v>-</v>
      </c>
      <c r="O6" s="20">
        <f t="shared" si="3"/>
        <v>77.59</v>
      </c>
      <c r="P6" s="20">
        <f t="shared" si="3"/>
        <v>98.8</v>
      </c>
      <c r="Q6" s="20">
        <f t="shared" si="3"/>
        <v>100</v>
      </c>
      <c r="R6" s="20">
        <f t="shared" si="3"/>
        <v>1045</v>
      </c>
      <c r="S6" s="20">
        <f t="shared" si="3"/>
        <v>29259</v>
      </c>
      <c r="T6" s="20">
        <f t="shared" si="3"/>
        <v>13.91</v>
      </c>
      <c r="U6" s="20">
        <f t="shared" si="3"/>
        <v>2103.4499999999998</v>
      </c>
      <c r="V6" s="20">
        <f t="shared" si="3"/>
        <v>28823</v>
      </c>
      <c r="W6" s="20">
        <f t="shared" si="3"/>
        <v>13.2</v>
      </c>
      <c r="X6" s="20">
        <f t="shared" si="3"/>
        <v>2183.56</v>
      </c>
      <c r="Y6" s="21">
        <f>IF(Y7="",NA(),Y7)</f>
        <v>104.75</v>
      </c>
      <c r="Z6" s="21">
        <f t="shared" ref="Z6:AH6" si="4">IF(Z7="",NA(),Z7)</f>
        <v>101.97</v>
      </c>
      <c r="AA6" s="21">
        <f t="shared" si="4"/>
        <v>100.27</v>
      </c>
      <c r="AB6" s="21">
        <f t="shared" si="4"/>
        <v>102.2</v>
      </c>
      <c r="AC6" s="21">
        <f t="shared" si="4"/>
        <v>102.16</v>
      </c>
      <c r="AD6" s="21">
        <f t="shared" si="4"/>
        <v>105.41</v>
      </c>
      <c r="AE6" s="21">
        <f t="shared" si="4"/>
        <v>104.64</v>
      </c>
      <c r="AF6" s="21">
        <f t="shared" si="4"/>
        <v>105.35</v>
      </c>
      <c r="AG6" s="21">
        <f t="shared" si="4"/>
        <v>106.8</v>
      </c>
      <c r="AH6" s="21">
        <f t="shared" si="4"/>
        <v>104.65</v>
      </c>
      <c r="AI6" s="20" t="str">
        <f>IF(AI7="","",IF(AI7="-","【-】","【"&amp;SUBSTITUTE(TEXT(AI7,"#,##0.00"),"-","△")&amp;"】"))</f>
        <v>【105.36】</v>
      </c>
      <c r="AJ6" s="20">
        <f>IF(AJ7="",NA(),AJ7)</f>
        <v>0</v>
      </c>
      <c r="AK6" s="20">
        <f t="shared" ref="AK6:AS6" si="5">IF(AK7="",NA(),AK7)</f>
        <v>0</v>
      </c>
      <c r="AL6" s="20">
        <f t="shared" si="5"/>
        <v>0</v>
      </c>
      <c r="AM6" s="20">
        <f t="shared" si="5"/>
        <v>0</v>
      </c>
      <c r="AN6" s="20">
        <f t="shared" si="5"/>
        <v>0</v>
      </c>
      <c r="AO6" s="21">
        <f t="shared" si="5"/>
        <v>25.86</v>
      </c>
      <c r="AP6" s="21">
        <f t="shared" si="5"/>
        <v>25.76</v>
      </c>
      <c r="AQ6" s="21">
        <f t="shared" si="5"/>
        <v>26.07</v>
      </c>
      <c r="AR6" s="21">
        <f t="shared" si="5"/>
        <v>26.89</v>
      </c>
      <c r="AS6" s="21">
        <f t="shared" si="5"/>
        <v>23.18</v>
      </c>
      <c r="AT6" s="20" t="str">
        <f>IF(AT7="","",IF(AT7="-","【-】","【"&amp;SUBSTITUTE(TEXT(AT7,"#,##0.00"),"-","△")&amp;"】"))</f>
        <v>【3.12】</v>
      </c>
      <c r="AU6" s="21">
        <f>IF(AU7="",NA(),AU7)</f>
        <v>181.76</v>
      </c>
      <c r="AV6" s="21">
        <f t="shared" ref="AV6:BD6" si="6">IF(AV7="",NA(),AV7)</f>
        <v>124.68</v>
      </c>
      <c r="AW6" s="21">
        <f t="shared" si="6"/>
        <v>150.41999999999999</v>
      </c>
      <c r="AX6" s="21">
        <f t="shared" si="6"/>
        <v>170.65</v>
      </c>
      <c r="AY6" s="21">
        <f t="shared" si="6"/>
        <v>228.14</v>
      </c>
      <c r="AZ6" s="21">
        <f t="shared" si="6"/>
        <v>58.23</v>
      </c>
      <c r="BA6" s="21">
        <f t="shared" si="6"/>
        <v>65.56</v>
      </c>
      <c r="BB6" s="21">
        <f t="shared" si="6"/>
        <v>65.87</v>
      </c>
      <c r="BC6" s="21">
        <f t="shared" si="6"/>
        <v>77.260000000000005</v>
      </c>
      <c r="BD6" s="21">
        <f t="shared" si="6"/>
        <v>80.010000000000005</v>
      </c>
      <c r="BE6" s="20" t="str">
        <f>IF(BE7="","",IF(BE7="-","【-】","【"&amp;SUBSTITUTE(TEXT(BE7,"#,##0.00"),"-","△")&amp;"】"))</f>
        <v>【82.75】</v>
      </c>
      <c r="BF6" s="21">
        <f>IF(BF7="",NA(),BF7)</f>
        <v>357.6</v>
      </c>
      <c r="BG6" s="21">
        <f t="shared" ref="BG6:BO6" si="7">IF(BG7="",NA(),BG7)</f>
        <v>365.84</v>
      </c>
      <c r="BH6" s="21">
        <f t="shared" si="7"/>
        <v>360.87</v>
      </c>
      <c r="BI6" s="21">
        <f t="shared" si="7"/>
        <v>343.3</v>
      </c>
      <c r="BJ6" s="21">
        <f t="shared" si="7"/>
        <v>345.86</v>
      </c>
      <c r="BK6" s="21">
        <f t="shared" si="7"/>
        <v>812.92</v>
      </c>
      <c r="BL6" s="21">
        <f t="shared" si="7"/>
        <v>765.48</v>
      </c>
      <c r="BM6" s="21">
        <f t="shared" si="7"/>
        <v>742.08</v>
      </c>
      <c r="BN6" s="21">
        <f t="shared" si="7"/>
        <v>730.84</v>
      </c>
      <c r="BO6" s="21">
        <f t="shared" si="7"/>
        <v>706.45</v>
      </c>
      <c r="BP6" s="20" t="str">
        <f>IF(BP7="","",IF(BP7="-","【-】","【"&amp;SUBSTITUTE(TEXT(BP7,"#,##0.00"),"-","△")&amp;"】"))</f>
        <v>【602.56】</v>
      </c>
      <c r="BQ6" s="21">
        <f>IF(BQ7="",NA(),BQ7)</f>
        <v>95.51</v>
      </c>
      <c r="BR6" s="21">
        <f t="shared" ref="BR6:BZ6" si="8">IF(BR7="",NA(),BR7)</f>
        <v>91.87</v>
      </c>
      <c r="BS6" s="21">
        <f t="shared" si="8"/>
        <v>90.6</v>
      </c>
      <c r="BT6" s="21">
        <f t="shared" si="8"/>
        <v>92.6</v>
      </c>
      <c r="BU6" s="21">
        <f t="shared" si="8"/>
        <v>89.39</v>
      </c>
      <c r="BV6" s="21">
        <f t="shared" si="8"/>
        <v>85.4</v>
      </c>
      <c r="BW6" s="21">
        <f t="shared" si="8"/>
        <v>87.8</v>
      </c>
      <c r="BX6" s="21">
        <f t="shared" si="8"/>
        <v>86.51</v>
      </c>
      <c r="BY6" s="21">
        <f t="shared" si="8"/>
        <v>89.17</v>
      </c>
      <c r="BZ6" s="21">
        <f t="shared" si="8"/>
        <v>85.67</v>
      </c>
      <c r="CA6" s="20" t="str">
        <f>IF(CA7="","",IF(CA7="-","【-】","【"&amp;SUBSTITUTE(TEXT(CA7,"#,##0.00"),"-","△")&amp;"】"))</f>
        <v>【97.94】</v>
      </c>
      <c r="CB6" s="21">
        <f>IF(CB7="",NA(),CB7)</f>
        <v>84.17</v>
      </c>
      <c r="CC6" s="21">
        <f t="shared" ref="CC6:CK6" si="9">IF(CC7="",NA(),CC7)</f>
        <v>87.66</v>
      </c>
      <c r="CD6" s="21">
        <f t="shared" si="9"/>
        <v>88.22</v>
      </c>
      <c r="CE6" s="21">
        <f t="shared" si="9"/>
        <v>87.51</v>
      </c>
      <c r="CF6" s="21">
        <f t="shared" si="9"/>
        <v>89.79</v>
      </c>
      <c r="CG6" s="21">
        <f t="shared" si="9"/>
        <v>188.57</v>
      </c>
      <c r="CH6" s="21">
        <f t="shared" si="9"/>
        <v>187.69</v>
      </c>
      <c r="CI6" s="21">
        <f t="shared" si="9"/>
        <v>188.24</v>
      </c>
      <c r="CJ6" s="21">
        <f t="shared" si="9"/>
        <v>184.85</v>
      </c>
      <c r="CK6" s="21">
        <f t="shared" si="9"/>
        <v>194.78</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55.84</v>
      </c>
      <c r="CS6" s="21">
        <f t="shared" si="10"/>
        <v>55.78</v>
      </c>
      <c r="CT6" s="21">
        <f t="shared" si="10"/>
        <v>54.86</v>
      </c>
      <c r="CU6" s="21">
        <f t="shared" si="10"/>
        <v>55.04</v>
      </c>
      <c r="CV6" s="21">
        <f t="shared" si="10"/>
        <v>53.26</v>
      </c>
      <c r="CW6" s="20" t="str">
        <f>IF(CW7="","",IF(CW7="-","【-】","【"&amp;SUBSTITUTE(TEXT(CW7,"#,##0.00"),"-","△")&amp;"】"))</f>
        <v>【60.13】</v>
      </c>
      <c r="CX6" s="21">
        <f>IF(CX7="",NA(),CX7)</f>
        <v>97.33</v>
      </c>
      <c r="CY6" s="21">
        <f t="shared" ref="CY6:DG6" si="11">IF(CY7="",NA(),CY7)</f>
        <v>97.56</v>
      </c>
      <c r="CZ6" s="21">
        <f t="shared" si="11"/>
        <v>97.6</v>
      </c>
      <c r="DA6" s="21">
        <f t="shared" si="11"/>
        <v>97.65</v>
      </c>
      <c r="DB6" s="21">
        <f t="shared" si="11"/>
        <v>97.67</v>
      </c>
      <c r="DC6" s="21">
        <f t="shared" si="11"/>
        <v>92.34</v>
      </c>
      <c r="DD6" s="21">
        <f t="shared" si="11"/>
        <v>91.78</v>
      </c>
      <c r="DE6" s="21">
        <f t="shared" si="11"/>
        <v>91.37</v>
      </c>
      <c r="DF6" s="21">
        <f t="shared" si="11"/>
        <v>91.92</v>
      </c>
      <c r="DG6" s="21">
        <f t="shared" si="11"/>
        <v>91.12</v>
      </c>
      <c r="DH6" s="20" t="str">
        <f>IF(DH7="","",IF(DH7="-","【-】","【"&amp;SUBSTITUTE(TEXT(DH7,"#,##0.00"),"-","△")&amp;"】"))</f>
        <v>【96.00】</v>
      </c>
      <c r="DI6" s="21">
        <f>IF(DI7="",NA(),DI7)</f>
        <v>13.1</v>
      </c>
      <c r="DJ6" s="21">
        <f t="shared" ref="DJ6:DR6" si="12">IF(DJ7="",NA(),DJ7)</f>
        <v>15.6</v>
      </c>
      <c r="DK6" s="21">
        <f t="shared" si="12"/>
        <v>18.27</v>
      </c>
      <c r="DL6" s="21">
        <f t="shared" si="12"/>
        <v>21.18</v>
      </c>
      <c r="DM6" s="21">
        <f t="shared" si="12"/>
        <v>23.84</v>
      </c>
      <c r="DN6" s="21">
        <f t="shared" si="12"/>
        <v>25.37</v>
      </c>
      <c r="DO6" s="21">
        <f t="shared" si="12"/>
        <v>26.89</v>
      </c>
      <c r="DP6" s="21">
        <f t="shared" si="12"/>
        <v>29.42</v>
      </c>
      <c r="DQ6" s="21">
        <f t="shared" si="12"/>
        <v>31.14</v>
      </c>
      <c r="DR6" s="21">
        <f t="shared" si="12"/>
        <v>33.11</v>
      </c>
      <c r="DS6" s="20" t="str">
        <f>IF(DS7="","",IF(DS7="-","【-】","【"&amp;SUBSTITUTE(TEXT(DS7,"#,##0.00"),"-","△")&amp;"】"))</f>
        <v>【42.20】</v>
      </c>
      <c r="DT6" s="20">
        <f>IF(DT7="",NA(),DT7)</f>
        <v>0</v>
      </c>
      <c r="DU6" s="21">
        <f t="shared" ref="DU6:EC6" si="13">IF(DU7="",NA(),DU7)</f>
        <v>7.84</v>
      </c>
      <c r="DV6" s="21">
        <f t="shared" si="13"/>
        <v>8.25</v>
      </c>
      <c r="DW6" s="21">
        <f t="shared" si="13"/>
        <v>9.2799999999999994</v>
      </c>
      <c r="DX6" s="21">
        <f t="shared" si="13"/>
        <v>10.06</v>
      </c>
      <c r="DY6" s="21">
        <f t="shared" si="13"/>
        <v>0.54</v>
      </c>
      <c r="DZ6" s="21">
        <f t="shared" si="13"/>
        <v>0.75</v>
      </c>
      <c r="EA6" s="21">
        <f t="shared" si="13"/>
        <v>0.74</v>
      </c>
      <c r="EB6" s="21">
        <f t="shared" si="13"/>
        <v>0.76</v>
      </c>
      <c r="EC6" s="21">
        <f t="shared" si="13"/>
        <v>0.94</v>
      </c>
      <c r="ED6" s="20" t="str">
        <f>IF(ED7="","",IF(ED7="-","【-】","【"&amp;SUBSTITUTE(TEXT(ED7,"#,##0.00"),"-","△")&amp;"】"))</f>
        <v>【9.46】</v>
      </c>
      <c r="EE6" s="20">
        <f>IF(EE7="",NA(),EE7)</f>
        <v>0</v>
      </c>
      <c r="EF6" s="21">
        <f t="shared" ref="EF6:EN6" si="14">IF(EF7="",NA(),EF7)</f>
        <v>0.44</v>
      </c>
      <c r="EG6" s="21">
        <f t="shared" si="14"/>
        <v>1.59</v>
      </c>
      <c r="EH6" s="20">
        <f t="shared" si="14"/>
        <v>0</v>
      </c>
      <c r="EI6" s="20">
        <f t="shared" si="14"/>
        <v>0</v>
      </c>
      <c r="EJ6" s="21">
        <f t="shared" si="14"/>
        <v>0.09</v>
      </c>
      <c r="EK6" s="21">
        <f t="shared" si="14"/>
        <v>0.1</v>
      </c>
      <c r="EL6" s="21">
        <f t="shared" si="14"/>
        <v>7.0000000000000007E-2</v>
      </c>
      <c r="EM6" s="21">
        <f t="shared" si="14"/>
        <v>0.06</v>
      </c>
      <c r="EN6" s="21">
        <f t="shared" si="14"/>
        <v>7.0000000000000007E-2</v>
      </c>
      <c r="EO6" s="20" t="str">
        <f>IF(EO7="","",IF(EO7="-","【-】","【"&amp;SUBSTITUTE(TEXT(EO7,"#,##0.00"),"-","△")&amp;"】"))</f>
        <v>【0.19】</v>
      </c>
    </row>
    <row r="7" spans="1:148" s="22" customFormat="1" x14ac:dyDescent="0.2">
      <c r="A7" s="14"/>
      <c r="B7" s="23">
        <v>2024</v>
      </c>
      <c r="C7" s="23">
        <v>473260</v>
      </c>
      <c r="D7" s="23">
        <v>46</v>
      </c>
      <c r="E7" s="23">
        <v>17</v>
      </c>
      <c r="F7" s="23">
        <v>1</v>
      </c>
      <c r="G7" s="23">
        <v>0</v>
      </c>
      <c r="H7" s="23" t="s">
        <v>96</v>
      </c>
      <c r="I7" s="23" t="s">
        <v>97</v>
      </c>
      <c r="J7" s="23" t="s">
        <v>98</v>
      </c>
      <c r="K7" s="23" t="s">
        <v>99</v>
      </c>
      <c r="L7" s="23" t="s">
        <v>100</v>
      </c>
      <c r="M7" s="23" t="s">
        <v>101</v>
      </c>
      <c r="N7" s="24" t="s">
        <v>102</v>
      </c>
      <c r="O7" s="24">
        <v>77.59</v>
      </c>
      <c r="P7" s="24">
        <v>98.8</v>
      </c>
      <c r="Q7" s="24">
        <v>100</v>
      </c>
      <c r="R7" s="24">
        <v>1045</v>
      </c>
      <c r="S7" s="24">
        <v>29259</v>
      </c>
      <c r="T7" s="24">
        <v>13.91</v>
      </c>
      <c r="U7" s="24">
        <v>2103.4499999999998</v>
      </c>
      <c r="V7" s="24">
        <v>28823</v>
      </c>
      <c r="W7" s="24">
        <v>13.2</v>
      </c>
      <c r="X7" s="24">
        <v>2183.56</v>
      </c>
      <c r="Y7" s="24">
        <v>104.75</v>
      </c>
      <c r="Z7" s="24">
        <v>101.97</v>
      </c>
      <c r="AA7" s="24">
        <v>100.27</v>
      </c>
      <c r="AB7" s="24">
        <v>102.2</v>
      </c>
      <c r="AC7" s="24">
        <v>102.16</v>
      </c>
      <c r="AD7" s="24">
        <v>105.41</v>
      </c>
      <c r="AE7" s="24">
        <v>104.64</v>
      </c>
      <c r="AF7" s="24">
        <v>105.35</v>
      </c>
      <c r="AG7" s="24">
        <v>106.8</v>
      </c>
      <c r="AH7" s="24">
        <v>104.65</v>
      </c>
      <c r="AI7" s="24">
        <v>105.36</v>
      </c>
      <c r="AJ7" s="24">
        <v>0</v>
      </c>
      <c r="AK7" s="24">
        <v>0</v>
      </c>
      <c r="AL7" s="24">
        <v>0</v>
      </c>
      <c r="AM7" s="24">
        <v>0</v>
      </c>
      <c r="AN7" s="24">
        <v>0</v>
      </c>
      <c r="AO7" s="24">
        <v>25.86</v>
      </c>
      <c r="AP7" s="24">
        <v>25.76</v>
      </c>
      <c r="AQ7" s="24">
        <v>26.07</v>
      </c>
      <c r="AR7" s="24">
        <v>26.89</v>
      </c>
      <c r="AS7" s="24">
        <v>23.18</v>
      </c>
      <c r="AT7" s="24">
        <v>3.12</v>
      </c>
      <c r="AU7" s="24">
        <v>181.76</v>
      </c>
      <c r="AV7" s="24">
        <v>124.68</v>
      </c>
      <c r="AW7" s="24">
        <v>150.41999999999999</v>
      </c>
      <c r="AX7" s="24">
        <v>170.65</v>
      </c>
      <c r="AY7" s="24">
        <v>228.14</v>
      </c>
      <c r="AZ7" s="24">
        <v>58.23</v>
      </c>
      <c r="BA7" s="24">
        <v>65.56</v>
      </c>
      <c r="BB7" s="24">
        <v>65.87</v>
      </c>
      <c r="BC7" s="24">
        <v>77.260000000000005</v>
      </c>
      <c r="BD7" s="24">
        <v>80.010000000000005</v>
      </c>
      <c r="BE7" s="24">
        <v>82.75</v>
      </c>
      <c r="BF7" s="24">
        <v>357.6</v>
      </c>
      <c r="BG7" s="24">
        <v>365.84</v>
      </c>
      <c r="BH7" s="24">
        <v>360.87</v>
      </c>
      <c r="BI7" s="24">
        <v>343.3</v>
      </c>
      <c r="BJ7" s="24">
        <v>345.86</v>
      </c>
      <c r="BK7" s="24">
        <v>812.92</v>
      </c>
      <c r="BL7" s="24">
        <v>765.48</v>
      </c>
      <c r="BM7" s="24">
        <v>742.08</v>
      </c>
      <c r="BN7" s="24">
        <v>730.84</v>
      </c>
      <c r="BO7" s="24">
        <v>706.45</v>
      </c>
      <c r="BP7" s="24">
        <v>602.55999999999995</v>
      </c>
      <c r="BQ7" s="24">
        <v>95.51</v>
      </c>
      <c r="BR7" s="24">
        <v>91.87</v>
      </c>
      <c r="BS7" s="24">
        <v>90.6</v>
      </c>
      <c r="BT7" s="24">
        <v>92.6</v>
      </c>
      <c r="BU7" s="24">
        <v>89.39</v>
      </c>
      <c r="BV7" s="24">
        <v>85.4</v>
      </c>
      <c r="BW7" s="24">
        <v>87.8</v>
      </c>
      <c r="BX7" s="24">
        <v>86.51</v>
      </c>
      <c r="BY7" s="24">
        <v>89.17</v>
      </c>
      <c r="BZ7" s="24">
        <v>85.67</v>
      </c>
      <c r="CA7" s="24">
        <v>97.94</v>
      </c>
      <c r="CB7" s="24">
        <v>84.17</v>
      </c>
      <c r="CC7" s="24">
        <v>87.66</v>
      </c>
      <c r="CD7" s="24">
        <v>88.22</v>
      </c>
      <c r="CE7" s="24">
        <v>87.51</v>
      </c>
      <c r="CF7" s="24">
        <v>89.79</v>
      </c>
      <c r="CG7" s="24">
        <v>188.57</v>
      </c>
      <c r="CH7" s="24">
        <v>187.69</v>
      </c>
      <c r="CI7" s="24">
        <v>188.24</v>
      </c>
      <c r="CJ7" s="24">
        <v>184.85</v>
      </c>
      <c r="CK7" s="24">
        <v>194.78</v>
      </c>
      <c r="CL7" s="24">
        <v>140.97999999999999</v>
      </c>
      <c r="CM7" s="24" t="s">
        <v>102</v>
      </c>
      <c r="CN7" s="24" t="s">
        <v>102</v>
      </c>
      <c r="CO7" s="24" t="s">
        <v>102</v>
      </c>
      <c r="CP7" s="24" t="s">
        <v>102</v>
      </c>
      <c r="CQ7" s="24" t="s">
        <v>102</v>
      </c>
      <c r="CR7" s="24">
        <v>55.84</v>
      </c>
      <c r="CS7" s="24">
        <v>55.78</v>
      </c>
      <c r="CT7" s="24">
        <v>54.86</v>
      </c>
      <c r="CU7" s="24">
        <v>55.04</v>
      </c>
      <c r="CV7" s="24">
        <v>53.26</v>
      </c>
      <c r="CW7" s="24">
        <v>60.13</v>
      </c>
      <c r="CX7" s="24">
        <v>97.33</v>
      </c>
      <c r="CY7" s="24">
        <v>97.56</v>
      </c>
      <c r="CZ7" s="24">
        <v>97.6</v>
      </c>
      <c r="DA7" s="24">
        <v>97.65</v>
      </c>
      <c r="DB7" s="24">
        <v>97.67</v>
      </c>
      <c r="DC7" s="24">
        <v>92.34</v>
      </c>
      <c r="DD7" s="24">
        <v>91.78</v>
      </c>
      <c r="DE7" s="24">
        <v>91.37</v>
      </c>
      <c r="DF7" s="24">
        <v>91.92</v>
      </c>
      <c r="DG7" s="24">
        <v>91.12</v>
      </c>
      <c r="DH7" s="24">
        <v>96</v>
      </c>
      <c r="DI7" s="24">
        <v>13.1</v>
      </c>
      <c r="DJ7" s="24">
        <v>15.6</v>
      </c>
      <c r="DK7" s="24">
        <v>18.27</v>
      </c>
      <c r="DL7" s="24">
        <v>21.18</v>
      </c>
      <c r="DM7" s="24">
        <v>23.84</v>
      </c>
      <c r="DN7" s="24">
        <v>25.37</v>
      </c>
      <c r="DO7" s="24">
        <v>26.89</v>
      </c>
      <c r="DP7" s="24">
        <v>29.42</v>
      </c>
      <c r="DQ7" s="24">
        <v>31.14</v>
      </c>
      <c r="DR7" s="24">
        <v>33.11</v>
      </c>
      <c r="DS7" s="24">
        <v>42.2</v>
      </c>
      <c r="DT7" s="24">
        <v>0</v>
      </c>
      <c r="DU7" s="24">
        <v>7.84</v>
      </c>
      <c r="DV7" s="24">
        <v>8.25</v>
      </c>
      <c r="DW7" s="24">
        <v>9.2799999999999994</v>
      </c>
      <c r="DX7" s="24">
        <v>10.06</v>
      </c>
      <c r="DY7" s="24">
        <v>0.54</v>
      </c>
      <c r="DZ7" s="24">
        <v>0.75</v>
      </c>
      <c r="EA7" s="24">
        <v>0.74</v>
      </c>
      <c r="EB7" s="24">
        <v>0.76</v>
      </c>
      <c r="EC7" s="24">
        <v>0.94</v>
      </c>
      <c r="ED7" s="24">
        <v>9.4600000000000009</v>
      </c>
      <c r="EE7" s="24">
        <v>0</v>
      </c>
      <c r="EF7" s="24">
        <v>0.44</v>
      </c>
      <c r="EG7" s="24">
        <v>1.59</v>
      </c>
      <c r="EH7" s="24">
        <v>0</v>
      </c>
      <c r="EI7" s="24">
        <v>0</v>
      </c>
      <c r="EJ7" s="24">
        <v>0.09</v>
      </c>
      <c r="EK7" s="24">
        <v>0.1</v>
      </c>
      <c r="EL7" s="24">
        <v>7.0000000000000007E-2</v>
      </c>
      <c r="EM7" s="24">
        <v>0.06</v>
      </c>
      <c r="EN7" s="24">
        <v>7.0000000000000007E-2</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松田 絵美</cp:lastModifiedBy>
  <cp:lastPrinted>2026-01-26T02:37:09Z</cp:lastPrinted>
  <dcterms:created xsi:type="dcterms:W3CDTF">2025-12-23T06:06:54Z</dcterms:created>
  <dcterms:modified xsi:type="dcterms:W3CDTF">2026-02-02T00:08:54Z</dcterms:modified>
  <cp:category/>
</cp:coreProperties>
</file>